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namedSheetViews/namedSheetView1.xml" ContentType="application/vnd.ms-excel.namedsheetviews+xml"/>
  <Override PartName="/xl/tables/table8.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3.xml" ContentType="application/vnd.openxmlformats-officedocument.spreadsheetml.pivotTable+xml"/>
  <Override PartName="/xl/pivotTables/pivotTable4.xml" ContentType="application/vnd.openxmlformats-officedocument.spreadsheetml.pivotTable+xml"/>
  <Override PartName="/xl/drawings/drawing2.xml" ContentType="application/vnd.openxmlformats-officedocument.drawing+xml"/>
  <Override PartName="/xl/slicers/slicer2.xml" ContentType="application/vnd.ms-excel.slicer+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3.xml" ContentType="application/vnd.openxmlformats-officedocument.drawing+xml"/>
  <Override PartName="/xl/slicers/slicer3.xml" ContentType="application/vnd.ms-excel.slicer+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ables/table9.xml" ContentType="application/vnd.openxmlformats-officedocument.spreadsheetml.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4.xml" ContentType="application/vnd.openxmlformats-officedocument.drawing+xml"/>
  <Override PartName="/xl/slicers/slicer4.xml" ContentType="application/vnd.ms-excel.slicer+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pivotTables/pivotTable9.xml" ContentType="application/vnd.openxmlformats-officedocument.spreadsheetml.pivotTab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tables/table10.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tables/table11.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tables/table12.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pivotTables/pivotTable10.xml" ContentType="application/vnd.openxmlformats-officedocument.spreadsheetml.pivotTable+xml"/>
  <Override PartName="/xl/pivotTables/pivotTable11.xml" ContentType="application/vnd.openxmlformats-officedocument.spreadsheetml.pivotTable+xml"/>
  <Override PartName="/xl/drawings/drawing9.xml" ContentType="application/vnd.openxmlformats-officedocument.drawing+xml"/>
  <Override PartName="/xl/slicers/slicer5.xml" ContentType="application/vnd.ms-excel.slicer+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hidePivotFieldList="1" defaultThemeVersion="166925"/>
  <mc:AlternateContent xmlns:mc="http://schemas.openxmlformats.org/markup-compatibility/2006">
    <mc:Choice Requires="x15">
      <x15ac:absPath xmlns:x15ac="http://schemas.microsoft.com/office/spreadsheetml/2010/11/ac" url="C:\Users\aboton\Downloads\"/>
    </mc:Choice>
  </mc:AlternateContent>
  <xr:revisionPtr revIDLastSave="0" documentId="13_ncr:1_{6282A91B-D3E3-4641-B937-E9CB34143BFF}" xr6:coauthVersionLast="47" xr6:coauthVersionMax="47" xr10:uidLastSave="{00000000-0000-0000-0000-000000000000}"/>
  <bookViews>
    <workbookView xWindow="-120" yWindow="-120" windowWidth="24240" windowHeight="13020" activeTab="2" xr2:uid="{874FAC60-4650-2543-ABBF-720F1A3C95D5}"/>
  </bookViews>
  <sheets>
    <sheet name="GUIA " sheetId="3" r:id="rId1"/>
    <sheet name="LISTAS " sheetId="2" state="hidden" r:id="rId2"/>
    <sheet name="PA" sheetId="17" r:id="rId3"/>
    <sheet name="PA-VIATICOS" sheetId="18" state="hidden" r:id="rId4"/>
    <sheet name="FEBRERO" sheetId="19" state="hidden" r:id="rId5"/>
    <sheet name="MARZO" sheetId="22" state="hidden" r:id="rId6"/>
    <sheet name="ABRIL" sheetId="23" state="hidden" r:id="rId7"/>
    <sheet name="Hoja1" sheetId="25" state="hidden" r:id="rId8"/>
    <sheet name="MAYO" sheetId="26" state="hidden" r:id="rId9"/>
    <sheet name="% AVANCE" sheetId="24" state="hidden" r:id="rId10"/>
    <sheet name="R_MARZO" sheetId="28" state="hidden" r:id="rId11"/>
    <sheet name="R-ABRIL" sheetId="29" state="hidden" r:id="rId12"/>
    <sheet name="R-MAYO" sheetId="32" state="hidden" r:id="rId13"/>
    <sheet name="TABLERO" sheetId="33" state="hidden" r:id="rId14"/>
  </sheets>
  <definedNames>
    <definedName name="FECHA_ESTIMADA_DE_INICIO_DE_PROCESOS_DE_SELECCIÓN__MES">'LISTAS '!$E$3:$E$14</definedName>
    <definedName name="FECHA_ESTIMADO_DE_INICIO_DE_PROCESOS_DE_SELECCIÓN__MES">'LISTAS '!$E$3:$E$14</definedName>
    <definedName name="FECHA_ESTIMDA_DE_INICIO_DE_PROCESOS_DE_SELECCIÓN__MES">'LISTAS '!$E$3:$E$14</definedName>
    <definedName name="PROCEDIMIENTO_CONTRACTUAL">'LISTAS '!$F$3:$F$11</definedName>
    <definedName name="PROYECTO_SIFI">'LISTAS '!$B$3:$B$45</definedName>
    <definedName name="RUBRO_PRESUPUESTAL">'LISTAS '!$D$3:$D$11</definedName>
    <definedName name="SegmentaciónDeDatos_FECHA_ESTIMADA__INICIO_DE_PROCESO___MARZO">#N/A</definedName>
    <definedName name="SegmentaciónDeDatos_FECHA_ESTIMADA__INICIO_DE_PROCESO__ABRIL">#N/A</definedName>
    <definedName name="SegmentaciónDeDatos_FECHA_ESTIMADA__INICIO_DE_PROCESO__MAYO">#N/A</definedName>
    <definedName name="SegmentaciónDeDatos_FECHA_ESTIMADA__INICIO_DE_PROCESO__MAYO1">#N/A</definedName>
    <definedName name="SegmentaciónDeDatos_MODALIDAD__CONTRACTUAL">#N/A</definedName>
    <definedName name="SegmentaciónDeDatos_MODALIDAD__CONTRACTUAL2">#N/A</definedName>
    <definedName name="SegmentaciónDeDatos_MODALIDAD__CONTRACTUAL21">#N/A</definedName>
    <definedName name="SegmentaciónDeDatos_MODALIDAD__CONTRACTUAL211">#N/A</definedName>
    <definedName name="SegmentaciónDeDatos_MODALIDAD__CONTRACTUAL2111">#N/A</definedName>
    <definedName name="SegmentaciónDeDatos_PROYECTO_SIFI">#N/A</definedName>
    <definedName name="SegmentaciónDeDatos_PROYECTO_SIFI2">#N/A</definedName>
    <definedName name="SegmentaciónDeDatos_PROYECTO_SIFI21">#N/A</definedName>
    <definedName name="SegmentaciónDeDatos_PROYECTO_SIFI211">#N/A</definedName>
    <definedName name="SegmentaciónDeDatos_PROYECTO_SIFI2111">#N/A</definedName>
    <definedName name="TIPO_CONTRATO">'LISTAS '!$F$3:$F$11</definedName>
    <definedName name="TIPO_DE_GASTO">'LISTAS '!$C$3:$C$13</definedName>
  </definedNames>
  <calcPr calcId="191028"/>
  <pivotCaches>
    <pivotCache cacheId="3" r:id="rId15"/>
  </pivotCaches>
  <extLst>
    <ext xmlns:x14="http://schemas.microsoft.com/office/spreadsheetml/2009/9/main" uri="{BBE1A952-AA13-448e-AADC-164F8A28A991}">
      <x14:slicerCaches>
        <x14:slicerCache r:id="rId16"/>
        <x14:slicerCache r:id="rId17"/>
        <x14:slicerCache r:id="rId18"/>
        <x14:slicerCache r:id="rId19"/>
        <x14:slicerCache r:id="rId20"/>
        <x14:slicerCache r:id="rId21"/>
        <x14:slicerCache r:id="rId22"/>
        <x14:slicerCache r:id="rId23"/>
        <x14:slicerCache r:id="rId24"/>
        <x14:slicerCache r:id="rId25"/>
        <x14:slicerCache r:id="rId26"/>
        <x14:slicerCache r:id="rId27"/>
        <x14:slicerCache r:id="rId28"/>
        <x14:slicerCache r:id="rId29"/>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33" l="1"/>
  <c r="C10" i="32"/>
  <c r="G4" i="32"/>
  <c r="L123" i="17"/>
  <c r="G4" i="29"/>
  <c r="G4" i="28"/>
  <c r="G4" i="26"/>
  <c r="M123" i="17"/>
  <c r="N123" i="17"/>
  <c r="G4" i="23"/>
  <c r="G4" i="22"/>
  <c r="G4" i="19"/>
</calcChain>
</file>

<file path=xl/sharedStrings.xml><?xml version="1.0" encoding="utf-8"?>
<sst xmlns="http://schemas.openxmlformats.org/spreadsheetml/2006/main" count="1703" uniqueCount="440">
  <si>
    <t xml:space="preserve">PA - PLAN DE ADQUISICIONES </t>
  </si>
  <si>
    <t xml:space="preserve">Para el correcto dligenciamiento del PA favor tener en cuenta las siguientes recomendaciones para los campos requeridos. </t>
  </si>
  <si>
    <t xml:space="preserve">DEPENDENCIA: </t>
  </si>
  <si>
    <t>Favor dilegenciar el campo con la lista desplegable indicando a que dirección pertenece</t>
  </si>
  <si>
    <t>CÓDIGO PA</t>
  </si>
  <si>
    <t xml:space="preserve">Campo para llevar registro de la línea del PA, esta nos permitirá identificar y asociar el proceso con mayor facilidad. El código es una numeración del 1 al 100 seguida por un guion y el SIFI correspondiente a cada proyecto. [SIFI]-[#}. Por ejemplo  322-1; 305-2. Esta columna estará previamente diligenciada hasta el campo 50 por el grupo FEI. En caso de necesitar un nuevo registro se puede adicional con la instrucción anterior. </t>
  </si>
  <si>
    <t>PROYECTO/SIFI</t>
  </si>
  <si>
    <t>Favor dilegenciar el campo con la lista desplegable indicando el proyecto</t>
  </si>
  <si>
    <t>DESCRIPCIÓN / OBJETO</t>
  </si>
  <si>
    <t xml:space="preserve">Indicar de manera clara cuál es el objeto a incluir igual como quedará en los estudios previos de dicha contratación, se excluyen por el momento gastos relacionados con inscripción a eventos, tiquetes y viáticos. </t>
  </si>
  <si>
    <t>TIPO DE GASTO</t>
  </si>
  <si>
    <t xml:space="preserve">Herramienta que nos permite segmentar y agrupar, con el objetivo de optimizar procesos. Este campo cuenta con una lista desplegable para eleccion de etiqueta favor elegir la que correponda al proceso, si ninguna de las opciones se ajusta favor dejar el campo en blanco. </t>
  </si>
  <si>
    <t>RUBRO PRESUPUESTAL</t>
  </si>
  <si>
    <t xml:space="preserve">Favor dilegenciar el campo con la lista desplegable indicando el rubro presupuestal. En caso de necesitar adicionar un campo a este favor elegir otro e inidicarno en la columna de comentarios para adicionarlo a la lista y ajustarlo. </t>
  </si>
  <si>
    <t>OTROS</t>
  </si>
  <si>
    <t>Si dentro de lista del rubro presupuestal no no se ajusta a su proceso por favor seleccione en RUBRO PRESUPUESTAL "OTROS"  y especifique en esta casilla el nombre del rubro</t>
  </si>
  <si>
    <t>MES ESTIMADO DE 
INICIO DEL PROCESO</t>
  </si>
  <si>
    <t xml:space="preserve">Elegir mes en el que se prevee radicar el proceso. </t>
  </si>
  <si>
    <t>PROCEDIMIENTO CONTRACTUAL</t>
  </si>
  <si>
    <t>Indique seleccionando de la lista desplegable la modalidad a la que pertenece su contratación, teniendo en cuenta los montos así:</t>
  </si>
  <si>
    <t>Invitación Privada</t>
  </si>
  <si>
    <t>Es el procedimiento mediante el cual se invita a cotizar bienes, obras o servicios con una cuantía igual o inferior a 100 SMMLV de una forma expedita.</t>
  </si>
  <si>
    <t xml:space="preserve">Invitación Pública </t>
  </si>
  <si>
    <t>Es el procedimiento mediante el cual se invita a cotizar bienes, obras o servicios con una cuantía superior a 100 SMMLV a proveedores que puedan cumplir con los requisitos jurídicos, técnicos, económicos y financieros para suplir las necesidades del FONDO ESPECIAL PARA INVESTIGACIONES – FEI</t>
  </si>
  <si>
    <t>CONTRATACIÓN DE PERSONAL PROFESIONAL O DE APOYO A LA GESTIÓN:</t>
  </si>
  <si>
    <t xml:space="preserve">		Para la contratación del personal profesional o de apoyo a la gestión que se requiera para actividades de naturaleza intelectual, operativas, logísticas o asistenciales en cumplimiento de los objetivos del FONDO ESPECIAL PARA INVESTIGACIONES - FEI, se aplicará el siguiente procedimiento y las directrices vigentes emitidas por el ordenador del gasto respecto a la tabla de honorarios 			</t>
  </si>
  <si>
    <t>CELEBRACIÓN DE ACUERDOS, CONVENIOS O CONTRATOS INTERADMINISTRATIVOS</t>
  </si>
  <si>
    <t>La celebración de los convenios con entidades, instituciones u organizaciones públicas que se requieran para dar cumplimiento a los objetivos del FONDO ESPECIAL PARA INVESTIGACIONES - FEI</t>
  </si>
  <si>
    <t>CONTRATOS DE ARRENDAMIENTO O ADQUISICIÓN DE INMUEBLES:</t>
  </si>
  <si>
    <t>La celebración de los contratos de arrendamiento o adquisición de inmuebles que se requieran para dar cumplimiento a los objetivos del FONDO ESPECIAL PARA INVESTIGACIONES - FEI</t>
  </si>
  <si>
    <t>CONTRATACIÓN DE CIENCIA Y TECNOLOGÍA.</t>
  </si>
  <si>
    <t>El Estado ha definido lo que se debe entender como actividades científicas y tecnológicas y el procedimiento para la contratación de bienes y servicios que tengan que ver con su desarrollo, es así como el Decreto 591 de 1991 en su artículo 2o las define de la siguiente forma: “(...) entiéndase por actividades científicas ytecnológicas las siguientes:1. Investigación científica y desarrollo tecnológico, desarrollo de nuevos productos y procesos, creación y apoyo a centros científicos y tecnológicos y conformación de redes de investigación e información.
2. Difusión científica y tecnológica, esto es, información, publicación, divulgación y asesoría en ciencia y tecnología.
3. Servicios científicos y tecnológicos que se refieren a la realización de planes, estudios, estadísticas y censos de ciencia y tecnología; a la homologación, normalización, metodología, certificación y control de calidad; a la prospección de recursos, inventario de recursos terrestres y ordenamiento territorial; a la promoción científica y tecnológica; a la realización de seminarios, congresos y talleres de ciencia y tecnología, así como a la promoción y gestión de sistemas de calidad total y de evaluación tecnológica._x000D_49
 Instituto Nacional de Salud
4. Proyectos de innovación que incorporen tecnología, creación, generación, apropiación y adaptación de la misma, así como la creación y el apoyo a incubadoras de empresas, a parques tecnológicos y a empresas de base tecnológica.
5. Transferencia tecnológica que comprende la negociación, apropiación, desagregación, asimilación, adaptación y aplicación de nuevas tecnologías nacionales o extranjeras.
6. Cooperación científica y tecnológica nacional e internacional._x000D_NOTA: Las necesidades encuadradas en el numeral VII anteriormente descritas deberán desarrollarse de acuerdo con los procedimientos establecidos en el presente manual.</t>
  </si>
  <si>
    <t>Contratacion Exclusiva</t>
  </si>
  <si>
    <t>En caso de encontrarse justificado y soportado que alguna persona (natural o jurídica) es la única que puede prestar el servicio o entregar los bienes requeridos para suplir la necesidad planteada (ejemplo: patente, derechos de autor, proveedor exclusivo, etc.), se entenderá que existe la exclusividad por parte del proveedor, cuando el bien o servicio a suministrar, sólo puede ser ejecutado por un único proveedor, a razón de los derechos de autor o de propiedad intelectual que este posea, así como certificados de distribuidor exclusivo, o certificación de exclusividad para determinados bienes y/o servicios requeridos. Para dichos casos, se adelantará el proceso de contratación sin necesidad de requerir otras cotizaciones</t>
  </si>
  <si>
    <t>FUENTE DE LOS RECURSOS</t>
  </si>
  <si>
    <t xml:space="preserve">Favor indicar la fuente de donde provienen los recursos con la lista desplegable. </t>
  </si>
  <si>
    <t>VALOR TOTAL ESTIMADO</t>
  </si>
  <si>
    <t xml:space="preserve">Favor dilgenciar este campo con el valor estimado del proceso. </t>
  </si>
  <si>
    <t xml:space="preserve">PROCESO </t>
  </si>
  <si>
    <t xml:space="preserve">Espacio exclusivo para el FEI. </t>
  </si>
  <si>
    <t>DEPENDENCIA</t>
  </si>
  <si>
    <t>FECHA ESTIMADA DE INICIO DE PROCESOS DE SELECCIÓN
(MES)</t>
  </si>
  <si>
    <t xml:space="preserve">PROCEDIMIENTO CONTRACTUAL </t>
  </si>
  <si>
    <t>SALARIO MIN</t>
  </si>
  <si>
    <t>DIR. REDES</t>
  </si>
  <si>
    <t>303   FOMENTO CIVICO</t>
  </si>
  <si>
    <t>DISEÑO Y DESARROLLO WEB</t>
  </si>
  <si>
    <t>CONSULTANTS/PERSONAL CIENTÍFICO</t>
  </si>
  <si>
    <t xml:space="preserve">ENERO </t>
  </si>
  <si>
    <t>PRESTACIÓN DE SERVICIOS PROFESIONALES Y DE APOYO</t>
  </si>
  <si>
    <t>DIR. INVESTIGACIÓN</t>
  </si>
  <si>
    <t>304   BIOQUIMICA</t>
  </si>
  <si>
    <t>COMUNICACIONES</t>
  </si>
  <si>
    <t>EVENTOS ACADEMICOS</t>
  </si>
  <si>
    <t xml:space="preserve">FEBRERO </t>
  </si>
  <si>
    <t xml:space="preserve">CONTRATACIÓN EXCLUSIVA </t>
  </si>
  <si>
    <t>DIR. OBSERVATORIO</t>
  </si>
  <si>
    <t>305   BIOPOLIMEROS</t>
  </si>
  <si>
    <t>REACTIVOS</t>
  </si>
  <si>
    <t xml:space="preserve">OPERADOR  LOGISTICO </t>
  </si>
  <si>
    <t xml:space="preserve">MARZO </t>
  </si>
  <si>
    <t>CUANTÍA INFERIOR A 50 SMLMV</t>
  </si>
  <si>
    <t>DIR. PRODUCCIÓN</t>
  </si>
  <si>
    <t>306   VARMETEREOLOGICA</t>
  </si>
  <si>
    <t>IMPRESIONES</t>
  </si>
  <si>
    <t xml:space="preserve">MATERIALES E INSUMOS </t>
  </si>
  <si>
    <t xml:space="preserve">ABRIL </t>
  </si>
  <si>
    <t>INVITACIÓN PÚBLICA</t>
  </si>
  <si>
    <t xml:space="preserve">DIR. VIGILANCIA </t>
  </si>
  <si>
    <t>307   MYCOBACTERIUM</t>
  </si>
  <si>
    <t>LOGISTICA </t>
  </si>
  <si>
    <t xml:space="preserve">EQUIPO DE COMPUTO Y PERIFERICO </t>
  </si>
  <si>
    <t xml:space="preserve">MAYO </t>
  </si>
  <si>
    <t>SUBASTA INVERSA</t>
  </si>
  <si>
    <t>308   INTERVENTORIA</t>
  </si>
  <si>
    <t>EVENTOS </t>
  </si>
  <si>
    <t xml:space="preserve">INSUMOS Y REACTIVOS </t>
  </si>
  <si>
    <t>JUNIO</t>
  </si>
  <si>
    <t>INVITACIÓN PRIVADA</t>
  </si>
  <si>
    <t>309   OXFORD</t>
  </si>
  <si>
    <t>MATERIALES </t>
  </si>
  <si>
    <t>SOFTWARE</t>
  </si>
  <si>
    <t>JULIO</t>
  </si>
  <si>
    <t>CONVENIOS INTERADMINISTRATIVOS</t>
  </si>
  <si>
    <t>311   FISIOLOGIA</t>
  </si>
  <si>
    <t>PAPELERIA </t>
  </si>
  <si>
    <t>SERVICIOS TÉCNICOS</t>
  </si>
  <si>
    <t xml:space="preserve">AGOSTO </t>
  </si>
  <si>
    <t>CONTRATOS DE ARRENDAMIENTO</t>
  </si>
  <si>
    <t>312   BIOBANCOS</t>
  </si>
  <si>
    <t>TRADUCCIONES</t>
  </si>
  <si>
    <t xml:space="preserve">OTROS </t>
  </si>
  <si>
    <t xml:space="preserve">SEPTIEMBRE </t>
  </si>
  <si>
    <t>CONTRATOS DE CIENCIA Y TÉCNOLOGÍA</t>
  </si>
  <si>
    <t>313   ENTOMOLOGÍA</t>
  </si>
  <si>
    <t>OCTUBRE</t>
  </si>
  <si>
    <t>314   ESTANCIA POSTDOCTORAL</t>
  </si>
  <si>
    <t xml:space="preserve">NOVIEMBRE </t>
  </si>
  <si>
    <t>315   BANCO PROYECTOS</t>
  </si>
  <si>
    <t xml:space="preserve">DICIEMBRE </t>
  </si>
  <si>
    <t>316   SEROPREVALENCIA</t>
  </si>
  <si>
    <t>317   OMS</t>
  </si>
  <si>
    <t>319   IREM</t>
  </si>
  <si>
    <t>320   CDC2 | INVESTIGACION</t>
  </si>
  <si>
    <t>322   CDC1| NO INVEST. - NO COVID-19</t>
  </si>
  <si>
    <t>323   CHAGAS</t>
  </si>
  <si>
    <t>324   ESTANCIA POSTDOCTORAL</t>
  </si>
  <si>
    <t>325   ESTANCIA POSTDOCTORAL</t>
  </si>
  <si>
    <t>326   ESTANCIA POSTDOCTORAL</t>
  </si>
  <si>
    <t>327   ESTANCIA POSTDOCTORAL</t>
  </si>
  <si>
    <t>328   ESTANCIA POSTDOCTORAL</t>
  </si>
  <si>
    <t>329   ESTANCIA POSTDOCTORAL</t>
  </si>
  <si>
    <t>330   MINISTERIO DE TRABAJO</t>
  </si>
  <si>
    <t>330-1 MINISTERIO DE TRABAJO</t>
  </si>
  <si>
    <t>330-2 MINISTERIO DE TRABAJO</t>
  </si>
  <si>
    <t>330-3 MINISTERIO DE TRABAJO</t>
  </si>
  <si>
    <t>331   OPS | ER-SDG</t>
  </si>
  <si>
    <t>332   PNUD 2</t>
  </si>
  <si>
    <t>333   PNUD 3</t>
  </si>
  <si>
    <t>334   SALUD AMB Y LABORAL</t>
  </si>
  <si>
    <t>335   CDC1 | NO INVEST. - COVID-19</t>
  </si>
  <si>
    <t>337   CDC1 | NO INVEST. - EXCESO MUERTE</t>
  </si>
  <si>
    <t>338   CDC3 | NO INVEST. - MICOTICAS</t>
  </si>
  <si>
    <t>339   CDC2 | INVESTIGACION</t>
  </si>
  <si>
    <t xml:space="preserve">340   OMS | ShORRT </t>
  </si>
  <si>
    <t>341   HARVARD | MALARIA</t>
  </si>
  <si>
    <t>344   CDC2 | INVESTIGACION</t>
  </si>
  <si>
    <t>358   TENIASIS CISTERCERCOSIS</t>
  </si>
  <si>
    <t>359   CARACTERISTICAS MOLECULARES</t>
  </si>
  <si>
    <t>360   CDC4 | NO INVEST. - NO COVID 19</t>
  </si>
  <si>
    <t>361   CDC2 | INVESTIGACION</t>
  </si>
  <si>
    <t>PLAN DE COMPRAS POR PROYECTO</t>
  </si>
  <si>
    <t>Nombre</t>
  </si>
  <si>
    <t xml:space="preserve">Fondo Especial para Investiciones - FEI	
Jorge Enrique Villalobos Espinosa; Tel: 2207700 ext. 1632; jvillalobos@ins.gov.co / Melany Araque, Tel: 2207700 ext. 1632; maraque@ins.gov.co 	
Hasta 300 SMLMV (salarios mínimos legales mensuales vigentes)	
superior a 300 SMLMV (salarios mínimos legales mensuales vigentes)	
Contratación de bienes en grandes volúmenes se podrán utilizar plataformas tecnológicas (Acuerdos marco o tienda virtual de Estado)	
01/02/2023 - 31/12/2023	</t>
  </si>
  <si>
    <t>Información de contacto</t>
  </si>
  <si>
    <t>Melany Araque; Tel: 2207700 ext. 1632, maraque@ins.gov.co / Jorge Enrique Villalobos Espinosa; Tel: 2207700 ext. 1632; jvillalobos@ins.gov.co</t>
  </si>
  <si>
    <t>Cuantía inferior</t>
  </si>
  <si>
    <t>Cuantía inferior a 50 SMLMV (salarios mínimos legales mensuales vigentes)</t>
  </si>
  <si>
    <t>Invitación privada</t>
  </si>
  <si>
    <t>Desde 50 SMLMV hasta 300 SMLMV (salarios mínimos legales mensuales vigentes)</t>
  </si>
  <si>
    <t>Invitación pública</t>
  </si>
  <si>
    <t>superior a 300 SMLMV (salarios mínimos legales mensuales vigentes)</t>
  </si>
  <si>
    <t>Plataformas tecnológicas</t>
  </si>
  <si>
    <t>Contratación de bienes en grandes volúmenes se podrán utilizar plataformas tecnológicas (Acuerdos marco o tienda virtual de Estado)</t>
  </si>
  <si>
    <t>Periodo</t>
  </si>
  <si>
    <t>02/12/2022 - 31/12/2023</t>
  </si>
  <si>
    <t>CÓDIGO</t>
  </si>
  <si>
    <t>CONSECUTIVOS DE LOS PROYECTOS EJECUTADOS EN BASE DE RADICACIÓN</t>
  </si>
  <si>
    <t>DESCRIPCIÓN PROCESO EN BASE DE RADICACIÓN</t>
  </si>
  <si>
    <t>SIFI</t>
  </si>
  <si>
    <t>FECHA ESTIMADA 
INICIO DE PROCESO 
(FEBRERO)</t>
  </si>
  <si>
    <t>FECHA ESTIMADA 
INICIO DE PROCESO 
(MARZO)</t>
  </si>
  <si>
    <t>FECHA ESTIMADA 
INICIO DE PROCESO
(ABRIL)</t>
  </si>
  <si>
    <t>FECHA ESTIMADA 
INICIO DE PROCESO
(MAYO)</t>
  </si>
  <si>
    <t>FECHA ESTIMADA 
INICIO DE PROCESO
(JUNIO)</t>
  </si>
  <si>
    <t>FECHA ESTIMADA 
INICIO DE PROCESO
(JULIO)</t>
  </si>
  <si>
    <t>FECHA ESTIMADA 
INICIO DE PROCESO
(NOV)</t>
  </si>
  <si>
    <t>FECHA ESTIMADA 
INICIO DE PROCESO
(DIC)</t>
  </si>
  <si>
    <t>DURACIÓN ESTIMADA
 DEL CONTRATO 
(número de mes(es))</t>
  </si>
  <si>
    <t xml:space="preserve">OTROS  </t>
  </si>
  <si>
    <t>MODALIDAD 
CONTRACTUAL</t>
  </si>
  <si>
    <t>VALOR TOTAL 
ESTIMADO</t>
  </si>
  <si>
    <t>VALOR TOTAL RADICADO EN BASE DE RADICACIÓN</t>
  </si>
  <si>
    <t>DATOS DE CONTACTO DEL RESPONSABLE</t>
  </si>
  <si>
    <t>313-1</t>
  </si>
  <si>
    <t xml:space="preserve">Apoyar, desde el área de conocimiento de la Epidemiología, la caracterización y asesoría en el diseño y la selección de variables para la construcción del sistema de alerta temprana para la vigilancia del dengue en los municipios de estudio del departamento del Cauca, en el marco del proyecto titulado “Estratificación espacial del dengue basado en la identificación de factores de riesgo: un ensayo piloto en el departamento del Cauca.”. </t>
  </si>
  <si>
    <t>RADICADO</t>
  </si>
  <si>
    <t>313-2</t>
  </si>
  <si>
    <t>Apoyo en el análisis de los datos de precipitación y temperatura recolectados con las estaciones meteorológicas en los municipios de Miranda, Patía y Piamonte, Cauca, con el fin de incluir estas variables en el Sistema de Alerta Temprana piloto, del proyecto titulado “Estratificación espacial del dengue basado en la identificación de factores de riesgo: un ensayo piloto en el departamento del Cauca.</t>
  </si>
  <si>
    <t>Feb</t>
  </si>
  <si>
    <t>320-1</t>
  </si>
  <si>
    <t>-</t>
  </si>
  <si>
    <t>Adquirir equipos de cómputo y periféricos con respectivo licenciamiento, los cuales estarán orientados al análisis de información en el marco de los proyectos que se encuentran en cabeza del INS.</t>
  </si>
  <si>
    <t>Abr</t>
  </si>
  <si>
    <t>May</t>
  </si>
  <si>
    <t>Nombre: Lucero Bonilla
Telefono: 3112386895
Email: sbonilla@ins.gov.co</t>
  </si>
  <si>
    <t>320-2</t>
  </si>
  <si>
    <t>Adquirir materiales y suministros de apoyo para la ejecución de las actividades del proyecto</t>
  </si>
  <si>
    <t>320-4</t>
  </si>
  <si>
    <t>Prestar servicios profesionales para desarrollar las acciones técnicas, epidemiológicas y administrativas en el marco del proyecto de evaluación del sistema de vigilancia de infecciones asociadas a la atención en salud.</t>
  </si>
  <si>
    <t>Mar</t>
  </si>
  <si>
    <t>320-7</t>
  </si>
  <si>
    <t xml:space="preserve">Contratar personal para llevar a cabo la ejecución del proyecto </t>
  </si>
  <si>
    <t>320-8</t>
  </si>
  <si>
    <t>320-9</t>
  </si>
  <si>
    <t>Brindar apoyo a las acciones de inteligencia epidemiológica en la evaluación del sistema de vigilancia de salud pública de IAAS.</t>
  </si>
  <si>
    <t>320-10</t>
  </si>
  <si>
    <t>Realizar acciones para la gestión administrativa y financiera según estándares de calidad en el marco de los proyectos de infecciones asociadas a la atención en salud.</t>
  </si>
  <si>
    <t>320-11</t>
  </si>
  <si>
    <t>Prestar los servicios profesionales para los proyectos de infecciones asociadas a la atención en salud para apoyar en la traducción técnica documental y traducción simultánea audiovisual inglés-español-inglés de acuerdo con el requerimiento de la Dirección de Vigilancia y Análisis del Riesgo en Salud Pública.</t>
  </si>
  <si>
    <t>322-1</t>
  </si>
  <si>
    <t>Adquisición de hardware, software, licencias y servidor necesarios para la ejecución del proyecto “Sostenibilidad de la etapa desarrollo del Instituto Nacional de Salud de Colombia en respuesta a emergencias de salud pública y su desarrollo como centro de excelencia para américa latina”</t>
  </si>
  <si>
    <t>Nombre: Filomena Klinger
Telefono: 3138292052
Email: fklinger@ins.gov.co</t>
  </si>
  <si>
    <t>322-2</t>
  </si>
  <si>
    <t>Prestar servicios profesionales para la realización actividades del análisis de espectros proteicos con la tecnología Maldi-Tof y Secuenciación de aislamientos bacterianos causantes de interés en salud pública de los eventos priorizados.</t>
  </si>
  <si>
    <t>Jun</t>
  </si>
  <si>
    <t>322-3</t>
  </si>
  <si>
    <t xml:space="preserve"> AÚN NO ESTÁ RADICADO</t>
  </si>
  <si>
    <t>Profesionales para capacitar a los equipos subnacionales en el sistema de alerta temprana</t>
  </si>
  <si>
    <t>Jul</t>
  </si>
  <si>
    <t>322-4</t>
  </si>
  <si>
    <t>322-5</t>
  </si>
  <si>
    <t>322-6</t>
  </si>
  <si>
    <t>Adquisición de un canal de internet dedicado para el sistema de vigilancia de salud pública para el proyecto “Sostenibilidad de la etapa desarrollo del instituto nacional de salud de Colombia en respuesta a emergencias de salud pública y su desarrollo como centro de excelencia para América Latina”</t>
  </si>
  <si>
    <t>322-7</t>
  </si>
  <si>
    <t>Equilibrador de carga y soporte técnico</t>
  </si>
  <si>
    <t>Sep</t>
  </si>
  <si>
    <t>322-8</t>
  </si>
  <si>
    <t>Diagnóstico y diseño del proyecto de modernización</t>
  </si>
  <si>
    <t>322-9</t>
  </si>
  <si>
    <t>'Prestar servicios profesionales para realizar el mantenimiento evolutivo de la Suite Sivigila 4.0, y el soporte a la plataforma en producción e incluir la implementación del módulo de ‘’Maternidad Segura’’ requerida por el Instituto Nacional de Salud – INS para la puesta en producción y articulación con todos los componentes de Sivigila 4.0 en el país''</t>
  </si>
  <si>
    <t>322-10</t>
  </si>
  <si>
    <t>Contrato de prestación de servicios para el Diseño e implementación de un centro de simulación para la gestión de riesgos de eventos, brotes y epidemias</t>
  </si>
  <si>
    <t>322-11</t>
  </si>
  <si>
    <t>Brindar apoyo para realizar acciones de vigilancia sindrómica de las infecciones respiratorias agudas para el control de eventos transmisibles en el territorio nacional.</t>
  </si>
  <si>
    <t>322-12</t>
  </si>
  <si>
    <t>Prestar servicios profesionales para consolidar el análisis y la respuesta de la vigilancia en salud pública de eventos transmisibles emergentes y remergentes según lineamientos de la dirección de vigilancia y análisis de riesgo en salud pública.</t>
  </si>
  <si>
    <t>322-13</t>
  </si>
  <si>
    <t>Prestar servicios profesionales para la realización de acciones tendientes a contribuir a la actualización y mantenimiento evolutivo de las plataformas utilizadas por la Dirección de vigilancia y análisis del riesgo en salud pública.</t>
  </si>
  <si>
    <t>322-14</t>
  </si>
  <si>
    <t>Contrato de  Prestación de servicios para el Diseño e integración de vigilancia sindrómica con componentes comunitarios e institucionales</t>
  </si>
  <si>
    <t>322-15</t>
  </si>
  <si>
    <t>322-16</t>
  </si>
  <si>
    <t>322-17</t>
  </si>
  <si>
    <t>322-18</t>
  </si>
  <si>
    <t>Diseño e implementación de un centro de simulación en  3D para la gestión de riesgos de eventos, brotes y epidemias</t>
  </si>
  <si>
    <t>322-19</t>
  </si>
  <si>
    <t>Implementación de insumos para el COE colombiano como centro regional de regulación de incidentes</t>
  </si>
  <si>
    <t>322-20</t>
  </si>
  <si>
    <t>adquisición de Sistema de comunicación por radio
Sistema de control de acceso RNL
Sistema de alarma RNL
Sistema de timbre RNL</t>
  </si>
  <si>
    <t>322-21</t>
  </si>
  <si>
    <t xml:space="preserve">Sistema de purificación Thermofisher King Fisher Flex, Kingfisher con cabezal de rueda profunda. </t>
  </si>
  <si>
    <t>322-22</t>
  </si>
  <si>
    <t xml:space="preserve">contrato de prestación de servicios para el procesamiento de pruebas de Vibrio cholerae, Neisseria meningitidis, y otros patógenos con marcadores de resistencia antimicrobiana de interés en salud pública, </t>
  </si>
  <si>
    <t>322-23</t>
  </si>
  <si>
    <t>Brindar apoyo para la realización del análisis cualitativo en el proceso de certificación, reporte y flujo de la información de mortalidad con diferentes métodos en el marco del proyecto  "Exceso de mortalidad durante la pandemia COVID-19 en Colombia"</t>
  </si>
  <si>
    <t>322-24</t>
  </si>
  <si>
    <t>Colaborar con el desarrollo de actividades orientadas a la capacitación, revisión, ajuste de causas de muerte y selección de causa básica de defunción en el marco del proyecto “Exceso de mortalidad durante la pandemia COVID-19 en Colombia” segunda fase”.</t>
  </si>
  <si>
    <t>322-25</t>
  </si>
  <si>
    <t>Desarrollar actividades orientadas a la elaboración de instrumentos, recolección de información, construcción de bases de datos, depuración y análisis de la información en el marco del proyecto  "Exceso de mortalidad durante la pandemia COVID-19 en Colombia"</t>
  </si>
  <si>
    <t>322-26</t>
  </si>
  <si>
    <t>322-27</t>
  </si>
  <si>
    <t>322-28</t>
  </si>
  <si>
    <t>Brindar apoyo a las actividades de tratamiento y flujo de datos e información en el marco de lo relacionado con la mitigación del impacto por el "Exceso de mortalidad durante la pandemia COVID-19 en Colombia" segunda fase”.</t>
  </si>
  <si>
    <t>322-29</t>
  </si>
  <si>
    <t xml:space="preserve">Brindar apoyo a las actividades de tratamiento y flujo de datos e información en el marco de lo relacionado con la mitigación del impacto por el "Exceso de mortalidad durante la pandemia COVID-19 en Colombia" segunda fase”. </t>
  </si>
  <si>
    <t>322-30</t>
  </si>
  <si>
    <t>322-31</t>
  </si>
  <si>
    <t>Prestar sus servicios profesionales para apoyar las actividades de recolección, consolidación,  procesamiento, revisión y análisis de información en el marco del proyecto "Exceso de mortalidad durante la pandemia COVID-19 en Colombia" segunda fase.</t>
  </si>
  <si>
    <t>322-32</t>
  </si>
  <si>
    <t>322-33</t>
  </si>
  <si>
    <t>322-34</t>
  </si>
  <si>
    <t xml:space="preserve"> Prestar servicios profesionales para apoyar el mantenimiento tecnológico del sistema de información para la vigilancia en salud pública de mortalidad materna.</t>
  </si>
  <si>
    <t>322-35</t>
  </si>
  <si>
    <t>Contrato de prestación de servicios para la elaboración y adecuación de contenidos temáticos y el diseño de un simulacro por curso</t>
  </si>
  <si>
    <t>322-36</t>
  </si>
  <si>
    <t>Diseñar y producir un sistema de seguimiento y evaluación que permita recopilar información en tiempo real sobre el avance técnico y financiero de proyectos no financiados por el gobierno nacional.</t>
  </si>
  <si>
    <t>322-37</t>
  </si>
  <si>
    <t>Apoyar los procesos de gestión y recolección de información del sistema de seguimiento y evaluación.</t>
  </si>
  <si>
    <t>322-38</t>
  </si>
  <si>
    <t>apoyar el desarrollo e implementación de procedimientos, promover ejercicios y simulaciones de escritorio, y funcionar como ERR de entrenamiento ante determinadas situaciones de emergencia.</t>
  </si>
  <si>
    <t>322-39</t>
  </si>
  <si>
    <t>contrato de prestación de servicios para apoyar el desarrollo de cuadros de mando (PowerBI) con información de borde.</t>
  </si>
  <si>
    <t>322-40</t>
  </si>
  <si>
    <t>contrato de prestación de servicios para el  diseño de  la estrategia de integración de la vigilancia sindrómica, recomendación de  estrategias de captura de información y elaboración de interfaces, y realización de  las pruebas correspondientes.</t>
  </si>
  <si>
    <t>322-41</t>
  </si>
  <si>
    <t>322-42</t>
  </si>
  <si>
    <t>322-43</t>
  </si>
  <si>
    <t>322-44</t>
  </si>
  <si>
    <t>322-45</t>
  </si>
  <si>
    <t>322-46</t>
  </si>
  <si>
    <t>322-47</t>
  </si>
  <si>
    <t>Contrato de prestación de servicios para diseño, documentación, ajuste y adaptación tanto del módulo experto como de inteligencia de negocio de Portal Sivigila</t>
  </si>
  <si>
    <t>322-48</t>
  </si>
  <si>
    <t>profesional de laboratorio para el desarrollo de la participación en Microbenet</t>
  </si>
  <si>
    <t>322-49</t>
  </si>
  <si>
    <t>Reactivos e insumos de laboratorio para caracterización de genes y plásmidos asociados a resistencia antimicrobiana. en brotes asociados con la atención de la salud y brotes comunitarios.</t>
  </si>
  <si>
    <t>322-50</t>
  </si>
  <si>
    <t xml:space="preserve">adquisición de infraestructura tecnológica orientada a modernizar la infraestructura y  propender por la tendencia a implementar escenarios híbridos para la operación de servicios de TI: </t>
  </si>
  <si>
    <t>322-51</t>
  </si>
  <si>
    <t>Diagnóstico y diseño del proyecto de modernización de datos</t>
  </si>
  <si>
    <t>322-52</t>
  </si>
  <si>
    <t xml:space="preserve">Contrato de prestación de servicios  para la administración de infraestructura Sivigila 4.0 
</t>
  </si>
  <si>
    <t>322-53</t>
  </si>
  <si>
    <t>contrato de prestación de servicios con un Epidemiólogo para que estructurar los procesos relacionados con el  aula de simulación.</t>
  </si>
  <si>
    <t>322-54</t>
  </si>
  <si>
    <t>contrato de prestación de servicios para la capacidad de mejora AMD</t>
  </si>
  <si>
    <t>322-55</t>
  </si>
  <si>
    <t xml:space="preserve">Capacitacion sobre bioinformática,SGC,BS&amp;BS
</t>
  </si>
  <si>
    <t>322-56</t>
  </si>
  <si>
    <t>Canal dedicado de internet</t>
  </si>
  <si>
    <t>330-1</t>
  </si>
  <si>
    <t xml:space="preserve">“Es la adquisición en favor del INS de reactivos e insumos de laboratorio necesarios para el desarrollo del proyecto: “Efectos de la terapia de inmersión en la naturaleza “Vitamina N” sobre los niveles de estrés en trabajadores de la salud en la ciudad de Bogotá: un estudio de evaluación de intervención, 2022 – 2024” ejecutado por el Grupo de Salud Ambiental y Laboral.” </t>
  </si>
  <si>
    <t>Nombre:Jenny  Gamboa
Telefono:300 857 56 08
Email:jgamboa@ins.gov.co</t>
  </si>
  <si>
    <t>330-2</t>
  </si>
  <si>
    <t>Apoyar los procesos de investigación del grupo de Salud Ambiental y Laboral relacionados con la aplicación de instrumentos psicológicos y realización de terapias en el grupo control enmarcadas en el desarrollo del proyecto: Efectos de la terapia de inmersión en la naturaleza “Vitamina N”.</t>
  </si>
  <si>
    <t>338-1</t>
  </si>
  <si>
    <t xml:space="preserve">Adquirir insumos, reactivos y equipos que permitan el fortalecimiento de la capacidad diagnóstica en el laboratorio de micología del INS para enfermedades fúngicas: histoplasmosis, paracoccidioidomicosis, candidiasis, criptococosis, aspergilosis, cromoblastomicosis y esporotricosis y otras enfermedades fúngicas emergentes, en el marco del proyecto NOA NU51CK000316 “Strengthening of laboratory based surveillance and diagnostic capacity for fungal diseases in Colombia”.
 </t>
  </si>
  <si>
    <t>Nombre: Jose Armin Ordoñez Castillo
Telefono: 3188509829
Email: jordonezc@ins.gov.co</t>
  </si>
  <si>
    <t>338-2</t>
  </si>
  <si>
    <t>Apoyar técnicamente la creación de formularios web, que permitan la recolección de información, a su vez el almacenamiento de la misma en las bases de datos del INS, una herramienta que permita cruzar variables y divulgarlas a través del micrositio de enfermedades fúngicas y demás tareas que permita el cumplimiento ante el ”Centro para el Control y Prevención de Enfermedades” (CDC) del proyecto "Strengthening of laboratory based surveillance and diagnostic capacity for fungal diseases in Colombia", bajo "Notification of Award" (NOA) NU51CK000316.</t>
  </si>
  <si>
    <t>339-1</t>
  </si>
  <si>
    <t>Realizar los ensayos serológicos (Elisa Microaglutinacion) para el diagnóstico de leptospirosis y análisis de la información relacionados a la enfermedad febril en el Grupo de Microbiología en el marco del proyecto cuyo título “Excelencia en Investigación de Enfermedades Emergentes y Reemergentes de Interés en Salud Pública en Colombia en el Instituto Nacional de Salud". Bacteriologist (vacant)-2</t>
  </si>
  <si>
    <t>Nombre: Angela Patricia Pacheco Gaitan
Telefono: 3145027192
Email: apachecog@ins.gov.co</t>
  </si>
  <si>
    <t>339-2</t>
  </si>
  <si>
    <t>Epidemiologist Lead(vacant): realizará el seguimiento de la investigación desde el INS, elaboración de informes, depuración de las bases de datos, control de calidad de los datos, retroalimentación al sitio centinela y análisis de la información obtenida de los sitios centinela de Bogotá.</t>
  </si>
  <si>
    <t>339-3</t>
  </si>
  <si>
    <t>Bacteriologist (vacant)-1: analizar las muestras según el algoritmo, empaquetado y envío de muestras al LSP, entrada de resultados de laboratorio en Epicollect. Este personal analizará las muestras exclusivamente asociadas a bacterias asociadas a infecciones hospitalarias, preparación de bibliotecas genómicas y perfiles de resistencia.</t>
  </si>
  <si>
    <t>339-4</t>
  </si>
  <si>
    <t>Bacteriologist (vacant)-3: analizar las muestras de acuerdo al algoritmo, empaque y envío de muestras al LSP, ingreso de resultados de laboratorio en Epicollect. Este personal analizará las muestras exclusivamente asociadas a virus causantes de fiebre no respiratoria, como Dengue y otros arvovirus, para realizar tipificación molecular por PCR y viral.</t>
  </si>
  <si>
    <t>339-5</t>
  </si>
  <si>
    <t>Bacteriologist (vacant)-4: analizar las muestras de acuerdo al algoritmo, empaquetado y envío de muestras al LSP, entrada de resultados de laboratorio en Epicollect. Este personal analizará muestras exclusivamente asociadas a virus respiratorios causantes de fiebre, como SARS-Cov2, influenza, RSV, entre otros, para realizar tipificación molecular por PCR y aislamiento viral.</t>
  </si>
  <si>
    <t>339-6</t>
  </si>
  <si>
    <t>Bacteriologist (vacant)-5: analizar las muestras según el algoritmo, empaquetará y enviará las muestras al LSP, introducirá los resultados de laboratorio en Epicollect. Este personal analizará muestras exclusivamente asociadas a bacterias, como las pruebas de confirmación de Rickettsia, Leptospira y Brucelosis, que solo se realizan en el Laboratorio Nacional de Referencia.</t>
  </si>
  <si>
    <t>339-7</t>
  </si>
  <si>
    <t>Bioinformatics (vacant)-1: análizar el genómico de todas las bacterias que se aíslen en este estudio de acuerdo al tipado por MLST, core genome, perfil insilico de resistencia antimicrobiana, viruloma, mobiloma, serotipado insilico y análisis filogenético.</t>
  </si>
  <si>
    <t>339-8</t>
  </si>
  <si>
    <t>Bioinformatics (vacant)-2: apoyo  al análisis genómico de todos los virus recuperados en el estudio, tipificación de tripanosomas y perfil de resistencia a antimaláricos en Plasmodium spp.</t>
  </si>
  <si>
    <t>339-9</t>
  </si>
  <si>
    <t>Bacteriologist (vacant)-1: llevar a cabo la toma y análisis de muestras de los pacientes inscritos en los hospitales centinela y el envío de muestras al LSP.</t>
  </si>
  <si>
    <t>339-10</t>
  </si>
  <si>
    <t>Bacteriologist (vacant)-2: llevar a cabo la toma y análisis de muestras de los pacientes inscritos en los hospitales centinela y el envío de muestras al LSP.</t>
  </si>
  <si>
    <t>339-11</t>
  </si>
  <si>
    <t>Epidemiologist (vacant)-1: realizar labores de recolección de datos, análisis, extracción de datos y captación de pacientes en el Hospital Villavicencio.</t>
  </si>
  <si>
    <t>339-12</t>
  </si>
  <si>
    <t>Epidemiologist (vacant)-2:  realizar recolección de datos, análisis, minería de datos y captación de pacientes en el Hospital Villavicencio.</t>
  </si>
  <si>
    <t>339-13</t>
  </si>
  <si>
    <t>Epidemiologist (vacant)-3:  realizar recolección de datos, análisis, minería de datos y captación de pacientes en el Hospital Villavicencio.</t>
  </si>
  <si>
    <t>339-14</t>
  </si>
  <si>
    <t>Nurse Technician-1: tomará muestras de pacientes convalecientes, ayudará a rellenar encuestas para la segunda extracción de sangre y muestras de plantas del hospital y tomará muestras fuera del hospital en Quibdo.</t>
  </si>
  <si>
    <t>339-15</t>
  </si>
  <si>
    <t>Nurse Technician-2: tomar muestras de pacientes convalecientes, ayudará a rellenar encuestas para la segunda extracción de sangre y muestras de plantas de hospitalización.</t>
  </si>
  <si>
    <t>339-16</t>
  </si>
  <si>
    <t>Nurse Technician-3: tomar muestras a pacientes convalecientes, se ayudará a rellenar encuestas para la segunda extracción de sangre y muestras de plantas de hospitalización</t>
  </si>
  <si>
    <t>339-17</t>
  </si>
  <si>
    <t>Laboratory technician-1: tomar muestras de sangre en el laboratorio del hospital y realizar pruebas de tamizaje, en los tres turnos del hospital.</t>
  </si>
  <si>
    <t>339-18</t>
  </si>
  <si>
    <t>Laboratory technician-2: tomar muestras de sangre en el laboratorio del hospital y realizar pruebas de tamizaje, en los tres turnos del hospital.</t>
  </si>
  <si>
    <t>339-19</t>
  </si>
  <si>
    <t>Laboratory technician-3: tomar muestras de sangre en el laboratorio del hospital y realizar pruebas de tamizaje, en los tres turnos del hospital.</t>
  </si>
  <si>
    <t>339-20</t>
  </si>
  <si>
    <t xml:space="preserve">Support administrative and accounting tasks: apoyar la gestión financiera del acuerdo con CDC articulado con el Fondo de Investigación del INS (FEI).  </t>
  </si>
  <si>
    <t>339-21</t>
  </si>
  <si>
    <t>Project manager: Realizar actividades administrativas y financieras para lograr con los objetivos del proyecto.</t>
  </si>
  <si>
    <t>Nov</t>
  </si>
  <si>
    <t>339-22</t>
  </si>
  <si>
    <t>Tape Station: Analizador de fragmentos para evaluar la calidad de las bibliotecas genómicas antes de montarlas en el secuenciador tanto las muestras Covid-19 como las demás.</t>
  </si>
  <si>
    <t>339-23</t>
  </si>
  <si>
    <t>Microscopios,  Incubador de CO2, Combinación Frigorífico/Congelador y Qubit™ FLEX NGS Invitrogen™</t>
  </si>
  <si>
    <t>339-24</t>
  </si>
  <si>
    <t>Adquisición de computadores, tables y perifericos.</t>
  </si>
  <si>
    <t>339-25</t>
  </si>
  <si>
    <t>Insumos para los objetivos del proyecto
AFI y Pox Rabia</t>
  </si>
  <si>
    <t>344-1</t>
  </si>
  <si>
    <t>344   CDC2 | INVEST. - COVID-19</t>
  </si>
  <si>
    <t>Adquirir elementos de protección personal durante la ejecución de todas las actividades del proyecto en el marco de la pandemia</t>
  </si>
  <si>
    <t>344-2</t>
  </si>
  <si>
    <t>Brindar apoyo para el fortalecimiento de las acciones del proyecto de infecciones respiratorias secundarias en pacientes hospitalizados por COVID-19.</t>
  </si>
  <si>
    <t>344-3</t>
  </si>
  <si>
    <t>Prestar servicios profesionales para apoyar las acciones de inteligencia epidemiológica para el análisis de información del proyecto de infecciones respiratorias secundarias en pacientes hospitalizados por COVID-19.</t>
  </si>
  <si>
    <t>344-4</t>
  </si>
  <si>
    <t>Brindar apoyo para el fortalecimiento del sistema de vigilancia en salud pública y las acciones de evaluación en el ámbito hospitalario.</t>
  </si>
  <si>
    <t>344-5</t>
  </si>
  <si>
    <t>Realizar acciones para la vigilancia en salud pública y análisis epidemiológico de la evaluación del sistema de vigilancia de infecciones asociadas a la atención en salud.</t>
  </si>
  <si>
    <t>344-6</t>
  </si>
  <si>
    <t>Prestar servicios profesionales para desarrollar las acciones técnicas, epidemiológicas y administrativas del proyecto de infecciones respiratorias secundarias en pacientes hospitalizados por COVID-19.</t>
  </si>
  <si>
    <t>344-7</t>
  </si>
  <si>
    <t>may</t>
  </si>
  <si>
    <t>358-1</t>
  </si>
  <si>
    <t>Adquirir tablets para realizar el trabajo en campo de recolección de información para el para el proyecto SIFI 358_Teniasis/Cistercercosis.</t>
  </si>
  <si>
    <t>Nombre: Davd Leonardo Peña González
Telefono: 3166713273
Email: dpena@gmail.com</t>
  </si>
  <si>
    <t>358-2</t>
  </si>
  <si>
    <t>Adquirir reativos e insumos de laboratorio para el proyecto SIFI 358_Teniasis/Cistercercosis.</t>
  </si>
  <si>
    <t>358-3</t>
  </si>
  <si>
    <t>Acompañamiento al personal operativo durante el desarrollo de las comunidades, apoyo en la captura e inmobilización de cerdos, recolección de muestras de suelo y apoyo en la toma de muetsras de sangre de los cerdos, mediación entre el equipo de trabajo operativo de campo y los capitanes o líderes de la comunidad indígena</t>
  </si>
  <si>
    <t>358-4</t>
  </si>
  <si>
    <t>359-1</t>
  </si>
  <si>
    <t>Realizar las actividades, técnicas y metodologías necesarias para recuperar, determinar la viabilidad y confirmar fenotípica y genotípicamente los aislamientos de S. pneumoniae almacenados en grupo de Microbiología del INS.</t>
  </si>
  <si>
    <t>Nombre: Jaime Moreno
Telefono: 3123225755
Email: jmoreno@ins.gov.co</t>
  </si>
  <si>
    <t>359-5</t>
  </si>
  <si>
    <t>Adquirir reativos e insumos de laboratorio para el proyecto SIFI 359_CARACTERISTICAS MOLECULARES.</t>
  </si>
  <si>
    <t>358-5</t>
  </si>
  <si>
    <t xml:space="preserve">Apoyar la Implementación de las estrategias relacionadas con el componente porcino, estrategia educativa a tenedores de cerdo, caracterización de la población la administración de medicamentos veterinarios en el marco del Proyecto: Complejo Teniasis/Cisticercosis, un problema de salud pública en el municipio de Coyaima priorizado en la región Andina: Su abordaje integral desde el enfoque "Una Salud". </t>
  </si>
  <si>
    <t>358-6</t>
  </si>
  <si>
    <t>Apoyar a las actividades logísticas, educativas, a la administración de medicamentos, diligenciamiento de registros del trabajo de campo, recolección, triple embalaje de muestras y su envío al INS en el marco del Proyecto: Complejo Teniasis/Cisticercosis, un problema de salud pública en el municipio de Coyaima priorizado en la región Andina: Su abordaje integral desde el enfoque "Una Salud".</t>
  </si>
  <si>
    <t>322-57</t>
  </si>
  <si>
    <t>Total</t>
  </si>
  <si>
    <t>FECHA INSTRUCCIÓN</t>
  </si>
  <si>
    <t>MODALIDAD
CONTRACTUAL</t>
  </si>
  <si>
    <t>320-3</t>
  </si>
  <si>
    <t xml:space="preserve">Ejecutar reuniones con grupos focales para identificar barreras y facilitadores para la implementación de las medidas de control de infecciones </t>
  </si>
  <si>
    <t>Mayo</t>
  </si>
  <si>
    <t>320-5</t>
  </si>
  <si>
    <t xml:space="preserve">Participar en evento científico y publicar los artículos en revistas indexadas para la socialización de los resultados del proyecto </t>
  </si>
  <si>
    <t xml:space="preserve">Otros </t>
  </si>
  <si>
    <t xml:space="preserve">EVENTOS CIENTÍFICOS Y PUBLICACIONES </t>
  </si>
  <si>
    <t>320-6</t>
  </si>
  <si>
    <t>Realizar viajes para las asistencias técnicas y la ejecución de grupos focales, diagnóstico de hospitales y departamentos</t>
  </si>
  <si>
    <t xml:space="preserve">GASTOS DE VIAJES </t>
  </si>
  <si>
    <t>Nombre:
Telefono:
Email:</t>
  </si>
  <si>
    <r>
      <rPr>
        <b/>
        <sz val="18"/>
        <color theme="0"/>
        <rFont val="Calibri"/>
        <family val="2"/>
        <scheme val="minor"/>
      </rPr>
      <t xml:space="preserve">  PLAN DE COMPRAS POR PROYECTO</t>
    </r>
    <r>
      <rPr>
        <sz val="12"/>
        <color theme="1"/>
        <rFont val="Calibri"/>
        <family val="2"/>
        <scheme val="minor"/>
      </rPr>
      <t xml:space="preserve">
</t>
    </r>
    <r>
      <rPr>
        <sz val="12"/>
        <color theme="0"/>
        <rFont val="Calibri"/>
        <family val="2"/>
        <scheme val="minor"/>
      </rPr>
      <t xml:space="preserve">  Periodo febrero - diciembre 2023</t>
    </r>
  </si>
  <si>
    <t>PROYECTOS/SIFI</t>
  </si>
  <si>
    <t xml:space="preserve">PROCESOS
</t>
  </si>
  <si>
    <t>Total general</t>
  </si>
  <si>
    <t>PROYECTOS</t>
  </si>
  <si>
    <r>
      <rPr>
        <b/>
        <sz val="18"/>
        <color theme="0"/>
        <rFont val="Calibri"/>
        <family val="2"/>
        <scheme val="minor"/>
      </rPr>
      <t xml:space="preserve">  PLAN DE COMPRAS POR PROYECTO</t>
    </r>
    <r>
      <rPr>
        <sz val="12"/>
        <color theme="1"/>
        <rFont val="Calibri"/>
        <family val="2"/>
        <scheme val="minor"/>
      </rPr>
      <t xml:space="preserve">
</t>
    </r>
    <r>
      <rPr>
        <sz val="12"/>
        <color theme="0"/>
        <rFont val="Calibri"/>
        <family val="2"/>
        <scheme val="minor"/>
      </rPr>
      <t xml:space="preserve">  Periodo marzo - diciembre 2023</t>
    </r>
  </si>
  <si>
    <t>PROCESOS</t>
  </si>
  <si>
    <t>Cuenta de FECHA ESTIMADA 
INICIO DE PROCESO 
(MARZO)</t>
  </si>
  <si>
    <t>Dic</t>
  </si>
  <si>
    <r>
      <rPr>
        <b/>
        <sz val="18"/>
        <color theme="0"/>
        <rFont val="Calibri"/>
        <family val="2"/>
        <scheme val="minor"/>
      </rPr>
      <t xml:space="preserve">  PLAN DE COMPRAS POR PROYECTO</t>
    </r>
    <r>
      <rPr>
        <sz val="12"/>
        <color theme="1"/>
        <rFont val="Calibri"/>
        <family val="2"/>
        <scheme val="minor"/>
      </rPr>
      <t xml:space="preserve">
</t>
    </r>
    <r>
      <rPr>
        <sz val="12"/>
        <color theme="0"/>
        <rFont val="Calibri"/>
        <family val="2"/>
        <scheme val="minor"/>
      </rPr>
      <t xml:space="preserve">  Periodo abril 2023</t>
    </r>
  </si>
  <si>
    <t>Cuenta de FECHA ESTIMADA 
INICIO DE PROCESO
(ABRIL)</t>
  </si>
  <si>
    <r>
      <rPr>
        <b/>
        <sz val="18"/>
        <color theme="0"/>
        <rFont val="Calibri"/>
        <family val="2"/>
        <scheme val="minor"/>
      </rPr>
      <t xml:space="preserve">  PLAN DE COMPRAS POR PROYECTO</t>
    </r>
    <r>
      <rPr>
        <sz val="12"/>
        <color theme="1"/>
        <rFont val="Calibri"/>
        <family val="2"/>
        <scheme val="minor"/>
      </rPr>
      <t xml:space="preserve">
</t>
    </r>
    <r>
      <rPr>
        <sz val="12"/>
        <color theme="0"/>
        <rFont val="Calibri"/>
        <family val="2"/>
        <scheme val="minor"/>
      </rPr>
      <t xml:space="preserve">  Periodo mayo - diciembre 2023</t>
    </r>
  </si>
  <si>
    <t>(en blanco)</t>
  </si>
  <si>
    <t>Cuenta de FECHA ESTIMADA 
INICIO DE PROCESO
(MAYO)</t>
  </si>
  <si>
    <r>
      <rPr>
        <b/>
        <sz val="18"/>
        <color theme="0"/>
        <rFont val="Calibri"/>
        <family val="2"/>
        <scheme val="minor"/>
      </rPr>
      <t xml:space="preserve">  PLAN DE COMPRAS POR PROYECTO</t>
    </r>
    <r>
      <rPr>
        <sz val="12"/>
        <color theme="1"/>
        <rFont val="Calibri"/>
        <family val="2"/>
        <scheme val="minor"/>
      </rPr>
      <t xml:space="preserve">
</t>
    </r>
    <r>
      <rPr>
        <sz val="12"/>
        <color theme="0"/>
        <rFont val="Calibri"/>
        <family val="2"/>
        <scheme val="minor"/>
      </rPr>
      <t xml:space="preserve">  Periodo marzo 2023</t>
    </r>
  </si>
  <si>
    <t>Año 2023</t>
  </si>
  <si>
    <t>% AVANCE</t>
  </si>
  <si>
    <t>MES DE ABRIL</t>
  </si>
  <si>
    <t xml:space="preserve">PROCESOS PROYECTADOS </t>
  </si>
  <si>
    <t>PROCESOS RADICADOS</t>
  </si>
  <si>
    <t>PROCESOS NO RADICADOS</t>
  </si>
  <si>
    <t>PROCESOS 
PROYECTADOS</t>
  </si>
  <si>
    <t>322| 335| 337 CDC 1 NO INVESTIGACIÓN</t>
  </si>
  <si>
    <t>1*</t>
  </si>
  <si>
    <t>* Proceso radicado que no fue proyectado</t>
  </si>
  <si>
    <t>3*</t>
  </si>
  <si>
    <t>320-339-344   CDC2 | INVESTIGACION</t>
  </si>
  <si>
    <t>322-335-337   CDC1 | NO INVESTIGACIÓN</t>
  </si>
  <si>
    <t>330_3 MINISTERIO DE TRABAJO</t>
  </si>
  <si>
    <t>N.A.</t>
  </si>
  <si>
    <t>Nombre Grupo</t>
  </si>
  <si>
    <t>Yohana Patricia Palacios Renteria; Tel: 2207700 ext. 1632; ypalacios@ins.gov.co</t>
  </si>
  <si>
    <t>Superior a 300 SMLMV (salarios mínimos legales mensuales vigentes)</t>
  </si>
  <si>
    <t>SI</t>
  </si>
  <si>
    <t xml:space="preserve">SI </t>
  </si>
  <si>
    <t xml:space="preserve">VALOR RADICADO </t>
  </si>
  <si>
    <t>Nombre: Erika Santamaria y Catalina Marcelo
Telefono: 3112465079
Email: esantamaria@ins.gov.co y cmarcelo@ins.gov.co</t>
  </si>
  <si>
    <t>01/07/2023 - 31/12/2023</t>
  </si>
  <si>
    <t>Fondo Especial para Investigaciones - FEI</t>
  </si>
  <si>
    <t>En caso de tener alguna pregunta, duda o comentarios adicional. Escribirnos a:                                                                                                                                                                                                                                      Yohana Patricia Palacios Renteria; Tel: 2207700 ext. 1632; ypalacios@ins.gov.co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</si>
</sst>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6" formatCode="&quot;$&quot;\ #,##0;[Red]\-&quot;$&quot;\ #,##0"/>
    <numFmt numFmtId="41" formatCode="_-* #,##0_-;\-* #,##0_-;_-* &quot;-&quot;_-;_-@_-"/>
    <numFmt numFmtId="44" formatCode="_-&quot;$&quot;\ * #,##0.00_-;\-&quot;$&quot;\ * #,##0.00_-;_-&quot;$&quot;\ * &quot;-&quot;??_-;_-@_-"/>
    <numFmt numFmtId="164" formatCode="_-&quot;$&quot;* #,##0_-;\-&quot;$&quot;* #,##0_-;_-&quot;$&quot;* &quot;-&quot;_-;_-@_-"/>
    <numFmt numFmtId="165" formatCode="_-[$$-409]* #,##0_ ;_-[$$-409]* \-#,##0\ ;_-[$$-409]* &quot;-&quot;??_ ;_-@_ "/>
    <numFmt numFmtId="166" formatCode="_-&quot;$&quot;\ * #,##0_-;\-&quot;$&quot;\ * #,##0_-;_-&quot;$&quot;\ * &quot;-&quot;??_-;_-@_-"/>
  </numFmts>
  <fonts count="25">
    <font>
      <sz val="12"/>
      <color theme="1"/>
      <name val="Calibri"/>
      <family val="2"/>
      <scheme val="minor"/>
    </font>
    <font>
      <sz val="11"/>
      <color theme="1"/>
      <name val="Calibri"/>
      <family val="2"/>
      <scheme val="minor"/>
    </font>
    <font>
      <b/>
      <sz val="12"/>
      <color theme="1"/>
      <name val="Calibri"/>
      <family val="2"/>
      <scheme val="minor"/>
    </font>
    <font>
      <sz val="12"/>
      <color theme="0"/>
      <name val="Calibri"/>
      <family val="2"/>
      <scheme val="minor"/>
    </font>
    <font>
      <b/>
      <sz val="11"/>
      <color theme="0"/>
      <name val="Calibri"/>
      <family val="2"/>
      <scheme val="minor"/>
    </font>
    <font>
      <u/>
      <sz val="12"/>
      <color theme="1"/>
      <name val="Calibri"/>
      <family val="2"/>
      <scheme val="minor"/>
    </font>
    <font>
      <sz val="14"/>
      <color theme="1"/>
      <name val="Calibri"/>
      <family val="2"/>
      <scheme val="minor"/>
    </font>
    <font>
      <b/>
      <sz val="26"/>
      <color theme="1"/>
      <name val="Calibri"/>
      <family val="2"/>
      <scheme val="minor"/>
    </font>
    <font>
      <sz val="12"/>
      <color theme="1"/>
      <name val="Calibri"/>
      <family val="2"/>
      <scheme val="minor"/>
    </font>
    <font>
      <b/>
      <sz val="14"/>
      <color theme="1"/>
      <name val="Calibri"/>
      <family val="2"/>
      <scheme val="minor"/>
    </font>
    <font>
      <sz val="11"/>
      <color rgb="FF000000"/>
      <name val="Calibri"/>
      <family val="2"/>
    </font>
    <font>
      <sz val="8"/>
      <name val="Calibri"/>
      <family val="2"/>
      <scheme val="minor"/>
    </font>
    <font>
      <b/>
      <sz val="18"/>
      <color theme="0"/>
      <name val="Calibri"/>
      <family val="2"/>
      <scheme val="minor"/>
    </font>
    <font>
      <sz val="11"/>
      <color rgb="FF9C0006"/>
      <name val="Calibri"/>
      <family val="2"/>
      <scheme val="minor"/>
    </font>
    <font>
      <sz val="11"/>
      <color rgb="FFFA7D00"/>
      <name val="Calibri"/>
      <family val="2"/>
      <scheme val="minor"/>
    </font>
    <font>
      <sz val="8"/>
      <color theme="1"/>
      <name val="Calibri"/>
      <family val="2"/>
      <scheme val="minor"/>
    </font>
    <font>
      <sz val="12"/>
      <color theme="5"/>
      <name val="Calibri"/>
      <family val="2"/>
      <scheme val="minor"/>
    </font>
    <font>
      <sz val="12"/>
      <color theme="4"/>
      <name val="Calibri"/>
      <family val="2"/>
      <scheme val="minor"/>
    </font>
    <font>
      <i/>
      <sz val="12"/>
      <color theme="1"/>
      <name val="Calibri"/>
      <family val="2"/>
      <scheme val="minor"/>
    </font>
    <font>
      <sz val="11"/>
      <color rgb="FF006100"/>
      <name val="Calibri"/>
      <family val="2"/>
      <scheme val="minor"/>
    </font>
    <font>
      <sz val="14"/>
      <color rgb="FF000000"/>
      <name val="Calibri"/>
      <family val="2"/>
      <scheme val="minor"/>
    </font>
    <font>
      <sz val="11"/>
      <color rgb="FF000000"/>
      <name val="Calibri"/>
      <family val="2"/>
      <scheme val="minor"/>
    </font>
    <font>
      <sz val="11"/>
      <name val="Calibri"/>
      <family val="2"/>
      <scheme val="minor"/>
    </font>
    <font>
      <sz val="14"/>
      <color theme="1"/>
      <name val="Calibri "/>
    </font>
    <font>
      <b/>
      <sz val="14"/>
      <color rgb="FF000000"/>
      <name val="Calibri"/>
      <family val="2"/>
      <scheme val="minor"/>
    </font>
  </fonts>
  <fills count="13">
    <fill>
      <patternFill patternType="none"/>
    </fill>
    <fill>
      <patternFill patternType="gray125"/>
    </fill>
    <fill>
      <patternFill patternType="solid">
        <fgColor theme="4"/>
      </patternFill>
    </fill>
    <fill>
      <patternFill patternType="solid">
        <fgColor theme="1"/>
        <bgColor theme="1"/>
      </patternFill>
    </fill>
    <fill>
      <patternFill patternType="solid">
        <fgColor theme="2" tint="-0.499984740745262"/>
        <bgColor theme="1"/>
      </patternFill>
    </fill>
    <fill>
      <patternFill patternType="solid">
        <fgColor rgb="FFFFFF00"/>
        <bgColor indexed="64"/>
      </patternFill>
    </fill>
    <fill>
      <patternFill patternType="solid">
        <fgColor rgb="FFD9E1F2"/>
        <bgColor rgb="FFD9E1F2"/>
      </patternFill>
    </fill>
    <fill>
      <patternFill patternType="solid">
        <fgColor theme="5"/>
        <bgColor indexed="64"/>
      </patternFill>
    </fill>
    <fill>
      <patternFill patternType="solid">
        <fgColor rgb="FF666666"/>
        <bgColor indexed="64"/>
      </patternFill>
    </fill>
    <fill>
      <patternFill patternType="solid">
        <fgColor rgb="FFFFC7CE"/>
      </patternFill>
    </fill>
    <fill>
      <patternFill patternType="solid">
        <fgColor theme="0"/>
        <bgColor indexed="64"/>
      </patternFill>
    </fill>
    <fill>
      <patternFill patternType="solid">
        <fgColor theme="4"/>
        <bgColor indexed="64"/>
      </patternFill>
    </fill>
    <fill>
      <patternFill patternType="solid">
        <fgColor rgb="FFC6EFCE"/>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style="thick">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theme="0"/>
      </left>
      <right style="thin">
        <color theme="0"/>
      </right>
      <top style="thin">
        <color indexed="64"/>
      </top>
      <bottom/>
      <diagonal/>
    </border>
    <border>
      <left style="thin">
        <color theme="0"/>
      </left>
      <right/>
      <top style="thin">
        <color indexed="64"/>
      </top>
      <bottom/>
      <diagonal/>
    </border>
    <border>
      <left/>
      <right style="thin">
        <color theme="0"/>
      </right>
      <top style="thin">
        <color indexed="64"/>
      </top>
      <bottom/>
      <diagonal/>
    </border>
    <border>
      <left style="thin">
        <color theme="0"/>
      </left>
      <right style="thin">
        <color theme="0"/>
      </right>
      <top/>
      <bottom style="thick">
        <color theme="0"/>
      </bottom>
      <diagonal/>
    </border>
    <border>
      <left style="thin">
        <color indexed="64"/>
      </left>
      <right style="thin">
        <color theme="0"/>
      </right>
      <top/>
      <bottom style="thick">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rgb="FF8EA9DB"/>
      </top>
      <bottom style="thin">
        <color rgb="FF8EA9DB"/>
      </bottom>
      <diagonal/>
    </border>
    <border>
      <left/>
      <right/>
      <top style="thin">
        <color rgb="FF8EA9DB"/>
      </top>
      <bottom style="thin">
        <color rgb="FF8EA9DB"/>
      </bottom>
      <diagonal/>
    </border>
    <border>
      <left/>
      <right style="thin">
        <color rgb="FF8EA9DB"/>
      </right>
      <top style="thin">
        <color rgb="FF8EA9DB"/>
      </top>
      <bottom style="thin">
        <color rgb="FF8EA9DB"/>
      </bottom>
      <diagonal/>
    </border>
    <border>
      <left/>
      <right/>
      <top style="thin">
        <color rgb="FF8EA9DB"/>
      </top>
      <bottom/>
      <diagonal/>
    </border>
    <border>
      <left/>
      <right style="thin">
        <color rgb="FF8EA9DB"/>
      </right>
      <top style="thin">
        <color rgb="FF8EA9DB"/>
      </top>
      <bottom/>
      <diagonal/>
    </border>
    <border>
      <left style="thin">
        <color theme="5"/>
      </left>
      <right style="thin">
        <color theme="5"/>
      </right>
      <top style="thin">
        <color theme="5"/>
      </top>
      <bottom style="thin">
        <color theme="5"/>
      </bottom>
      <diagonal/>
    </border>
    <border>
      <left/>
      <right/>
      <top/>
      <bottom style="thin">
        <color theme="5" tint="0.59996337778862885"/>
      </bottom>
      <diagonal/>
    </border>
    <border>
      <left/>
      <right/>
      <top style="thin">
        <color theme="5" tint="0.59996337778862885"/>
      </top>
      <bottom style="thin">
        <color theme="5" tint="0.59996337778862885"/>
      </bottom>
      <diagonal/>
    </border>
    <border>
      <left/>
      <right/>
      <top style="thin">
        <color theme="5" tint="0.59996337778862885"/>
      </top>
      <bottom/>
      <diagonal/>
    </border>
    <border>
      <left style="thin">
        <color theme="4"/>
      </left>
      <right style="thin">
        <color theme="4"/>
      </right>
      <top style="thin">
        <color theme="4"/>
      </top>
      <bottom style="thin">
        <color theme="4"/>
      </bottom>
      <diagonal/>
    </border>
    <border>
      <left style="thin">
        <color theme="5"/>
      </left>
      <right/>
      <top style="thin">
        <color theme="5"/>
      </top>
      <bottom style="thin">
        <color theme="5"/>
      </bottom>
      <diagonal/>
    </border>
    <border>
      <left style="thin">
        <color theme="5"/>
      </left>
      <right/>
      <top/>
      <bottom/>
      <diagonal/>
    </border>
    <border>
      <left/>
      <right style="thin">
        <color theme="5"/>
      </right>
      <top/>
      <bottom/>
      <diagonal/>
    </border>
    <border>
      <left style="thin">
        <color theme="5" tint="0.39997558519241921"/>
      </left>
      <right/>
      <top/>
      <bottom style="thin">
        <color theme="5" tint="0.39997558519241921"/>
      </bottom>
      <diagonal/>
    </border>
    <border>
      <left/>
      <right style="thin">
        <color theme="5" tint="0.39997558519241921"/>
      </right>
      <top/>
      <bottom style="thin">
        <color theme="5" tint="0.39997558519241921"/>
      </bottom>
      <diagonal/>
    </border>
    <border>
      <left style="thin">
        <color theme="5" tint="0.39997558519241921"/>
      </left>
      <right/>
      <top style="thin">
        <color theme="5" tint="0.39997558519241921"/>
      </top>
      <bottom style="thin">
        <color theme="5" tint="0.39997558519241921"/>
      </bottom>
      <diagonal/>
    </border>
    <border>
      <left/>
      <right style="thin">
        <color theme="5" tint="0.39997558519241921"/>
      </right>
      <top style="thin">
        <color theme="5" tint="0.39997558519241921"/>
      </top>
      <bottom style="thin">
        <color theme="5" tint="0.39997558519241921"/>
      </bottom>
      <diagonal/>
    </border>
    <border>
      <left style="thin">
        <color theme="5"/>
      </left>
      <right/>
      <top style="thin">
        <color theme="5"/>
      </top>
      <bottom style="thin">
        <color theme="5" tint="0.39997558519241921"/>
      </bottom>
      <diagonal/>
    </border>
    <border>
      <left/>
      <right style="thin">
        <color theme="5"/>
      </right>
      <top style="thin">
        <color theme="5"/>
      </top>
      <bottom style="thin">
        <color theme="5" tint="0.39997558519241921"/>
      </bottom>
      <diagonal/>
    </border>
    <border>
      <left/>
      <right/>
      <top style="thin">
        <color theme="5" tint="0.39997558519241921"/>
      </top>
      <bottom/>
      <diagonal/>
    </border>
    <border>
      <left/>
      <right/>
      <top/>
      <bottom style="thin">
        <color rgb="FF8EA9DB"/>
      </bottom>
      <diagonal/>
    </border>
  </borders>
  <cellStyleXfs count="7">
    <xf numFmtId="0" fontId="0" fillId="0" borderId="0"/>
    <xf numFmtId="0" fontId="3" fillId="2" borderId="0" applyNumberFormat="0" applyBorder="0" applyAlignment="0" applyProtection="0"/>
    <xf numFmtId="164" fontId="8" fillId="0" borderId="0" applyFont="0" applyFill="0" applyBorder="0" applyAlignment="0" applyProtection="0"/>
    <xf numFmtId="44" fontId="8" fillId="0" borderId="0" applyFont="0" applyFill="0" applyBorder="0" applyAlignment="0" applyProtection="0"/>
    <xf numFmtId="0" fontId="13" fillId="9" borderId="0" applyNumberFormat="0" applyBorder="0" applyAlignment="0" applyProtection="0"/>
    <xf numFmtId="41" fontId="8" fillId="0" borderId="0" applyFont="0" applyFill="0" applyBorder="0" applyAlignment="0" applyProtection="0"/>
    <xf numFmtId="0" fontId="19" fillId="12" borderId="0" applyNumberFormat="0" applyBorder="0" applyAlignment="0" applyProtection="0"/>
  </cellStyleXfs>
  <cellXfs count="155">
    <xf numFmtId="0" fontId="0" fillId="0" borderId="0" xfId="0"/>
    <xf numFmtId="0" fontId="4" fillId="3" borderId="2" xfId="1" applyFont="1" applyFill="1" applyBorder="1" applyAlignment="1">
      <alignment horizontal="center" vertical="center" wrapText="1"/>
    </xf>
    <xf numFmtId="0" fontId="0" fillId="0" borderId="0" xfId="0" applyAlignment="1">
      <alignment vertical="center" wrapText="1"/>
    </xf>
    <xf numFmtId="0" fontId="2" fillId="0" borderId="0" xfId="0" applyFont="1"/>
    <xf numFmtId="0" fontId="6" fillId="0" borderId="1" xfId="0" applyFont="1" applyBorder="1" applyAlignment="1">
      <alignment vertical="center" wrapText="1"/>
    </xf>
    <xf numFmtId="0" fontId="0" fillId="0" borderId="6" xfId="0" applyBorder="1"/>
    <xf numFmtId="0" fontId="0" fillId="0" borderId="7" xfId="0" applyBorder="1"/>
    <xf numFmtId="0" fontId="4" fillId="4" borderId="13" xfId="1" applyFont="1" applyFill="1" applyBorder="1" applyAlignment="1">
      <alignment horizontal="center" vertical="center" wrapText="1"/>
    </xf>
    <xf numFmtId="0" fontId="4" fillId="3" borderId="13" xfId="1" applyFont="1" applyFill="1" applyBorder="1" applyAlignment="1">
      <alignment horizontal="center" vertical="center" wrapText="1"/>
    </xf>
    <xf numFmtId="0" fontId="4" fillId="3" borderId="14" xfId="1" applyFont="1" applyFill="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vertical="center" wrapText="1"/>
    </xf>
    <xf numFmtId="0" fontId="4" fillId="3" borderId="15" xfId="1" applyFont="1" applyFill="1" applyBorder="1" applyAlignment="1">
      <alignment horizontal="center" vertical="center" wrapText="1"/>
    </xf>
    <xf numFmtId="0" fontId="0" fillId="0" borderId="0" xfId="0" applyAlignment="1">
      <alignment wrapText="1"/>
    </xf>
    <xf numFmtId="164" fontId="0" fillId="0" borderId="0" xfId="2" applyFont="1"/>
    <xf numFmtId="0" fontId="4" fillId="3" borderId="16" xfId="1" applyFont="1" applyFill="1" applyBorder="1" applyAlignment="1">
      <alignment horizontal="center" vertical="center" wrapText="1"/>
    </xf>
    <xf numFmtId="0" fontId="0" fillId="0" borderId="0" xfId="0" applyAlignment="1">
      <alignment vertical="center"/>
    </xf>
    <xf numFmtId="0" fontId="4" fillId="3" borderId="17" xfId="1" applyFont="1" applyFill="1" applyBorder="1" applyAlignment="1">
      <alignment horizontal="center" vertical="center" wrapText="1"/>
    </xf>
    <xf numFmtId="0" fontId="0" fillId="5" borderId="0" xfId="0" applyFill="1"/>
    <xf numFmtId="0" fontId="0" fillId="0" borderId="0" xfId="0" applyAlignment="1">
      <alignment horizontal="center" vertical="center"/>
    </xf>
    <xf numFmtId="0" fontId="10" fillId="6" borderId="23"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5" xfId="0" applyFont="1" applyFill="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165" fontId="10" fillId="6" borderId="24" xfId="0" applyNumberFormat="1" applyFont="1" applyFill="1" applyBorder="1" applyAlignment="1">
      <alignment horizontal="center" vertical="center" wrapText="1"/>
    </xf>
    <xf numFmtId="165" fontId="10" fillId="0" borderId="24" xfId="0" applyNumberFormat="1" applyFont="1" applyBorder="1" applyAlignment="1">
      <alignment horizontal="center" vertical="center" wrapText="1"/>
    </xf>
    <xf numFmtId="0" fontId="4" fillId="4" borderId="15" xfId="1" applyFont="1" applyFill="1" applyBorder="1" applyAlignment="1">
      <alignment horizontal="center" vertical="center" wrapText="1"/>
    </xf>
    <xf numFmtId="0" fontId="0" fillId="0" borderId="0" xfId="0" applyAlignment="1">
      <alignment horizontal="left"/>
    </xf>
    <xf numFmtId="0" fontId="3" fillId="0" borderId="0" xfId="0" applyFont="1" applyAlignment="1">
      <alignment horizontal="left"/>
    </xf>
    <xf numFmtId="0" fontId="0" fillId="8" borderId="0" xfId="0" applyFill="1"/>
    <xf numFmtId="0" fontId="2" fillId="7" borderId="0" xfId="0" applyFont="1" applyFill="1" applyAlignment="1">
      <alignment horizontal="center"/>
    </xf>
    <xf numFmtId="0" fontId="0" fillId="0" borderId="0" xfId="0" applyAlignment="1">
      <alignment horizontal="center" vertical="center" wrapText="1"/>
    </xf>
    <xf numFmtId="9" fontId="0" fillId="0" borderId="0" xfId="0" applyNumberFormat="1"/>
    <xf numFmtId="0" fontId="13" fillId="9" borderId="24" xfId="4" applyBorder="1" applyAlignment="1">
      <alignment horizontal="center" vertical="center" wrapText="1"/>
    </xf>
    <xf numFmtId="0" fontId="3" fillId="0" borderId="0" xfId="0" applyFont="1"/>
    <xf numFmtId="0" fontId="0" fillId="0" borderId="0" xfId="0" applyAlignment="1">
      <alignment horizontal="center"/>
    </xf>
    <xf numFmtId="0" fontId="15" fillId="0" borderId="0" xfId="0" applyFont="1" applyAlignment="1">
      <alignment wrapText="1"/>
    </xf>
    <xf numFmtId="41" fontId="4" fillId="7" borderId="29" xfId="5" applyFont="1" applyFill="1" applyBorder="1" applyAlignment="1">
      <alignment horizontal="center"/>
    </xf>
    <xf numFmtId="41" fontId="14" fillId="10" borderId="30" xfId="5" applyFont="1" applyFill="1" applyBorder="1"/>
    <xf numFmtId="41" fontId="14" fillId="10" borderId="31" xfId="5" applyFont="1" applyFill="1" applyBorder="1"/>
    <xf numFmtId="41" fontId="14" fillId="10" borderId="0" xfId="5" applyFont="1" applyFill="1" applyBorder="1"/>
    <xf numFmtId="41" fontId="0" fillId="0" borderId="0" xfId="0" applyNumberFormat="1"/>
    <xf numFmtId="0" fontId="4" fillId="7" borderId="28" xfId="0" applyFont="1" applyFill="1" applyBorder="1" applyAlignment="1">
      <alignment horizontal="center" vertical="center" wrapText="1"/>
    </xf>
    <xf numFmtId="0" fontId="16" fillId="0" borderId="28" xfId="0" applyFont="1" applyBorder="1"/>
    <xf numFmtId="41" fontId="4" fillId="0" borderId="0" xfId="5" applyFont="1" applyFill="1" applyBorder="1" applyAlignment="1">
      <alignment horizontal="center"/>
    </xf>
    <xf numFmtId="41" fontId="14" fillId="10" borderId="30" xfId="5" applyFont="1" applyFill="1" applyBorder="1" applyAlignment="1">
      <alignment horizontal="center" vertical="center"/>
    </xf>
    <xf numFmtId="41" fontId="14" fillId="10" borderId="31" xfId="5" applyFont="1" applyFill="1" applyBorder="1" applyAlignment="1">
      <alignment horizontal="center" vertical="center"/>
    </xf>
    <xf numFmtId="0" fontId="4" fillId="7" borderId="33" xfId="0" applyFont="1" applyFill="1" applyBorder="1" applyAlignment="1">
      <alignment horizontal="center" vertical="center" wrapText="1"/>
    </xf>
    <xf numFmtId="0" fontId="16" fillId="0" borderId="33" xfId="0" applyFont="1" applyBorder="1" applyAlignment="1">
      <alignment horizontal="center"/>
    </xf>
    <xf numFmtId="0" fontId="17" fillId="0" borderId="32" xfId="0" applyFont="1" applyBorder="1" applyAlignment="1">
      <alignment horizontal="center"/>
    </xf>
    <xf numFmtId="0" fontId="4" fillId="11" borderId="32" xfId="0" applyFont="1" applyFill="1" applyBorder="1" applyAlignment="1">
      <alignment horizontal="center" vertical="center" wrapText="1"/>
    </xf>
    <xf numFmtId="0" fontId="18" fillId="0" borderId="0" xfId="0" applyFont="1" applyAlignment="1">
      <alignment vertical="top" wrapText="1"/>
    </xf>
    <xf numFmtId="0" fontId="0" fillId="7" borderId="0" xfId="0" applyFill="1" applyAlignment="1">
      <alignment vertical="center" wrapText="1"/>
    </xf>
    <xf numFmtId="0" fontId="0" fillId="7" borderId="0" xfId="0" applyFill="1"/>
    <xf numFmtId="0" fontId="0" fillId="7" borderId="0" xfId="0" applyFill="1" applyAlignment="1">
      <alignment horizontal="left"/>
    </xf>
    <xf numFmtId="9" fontId="0" fillId="7" borderId="0" xfId="0" applyNumberFormat="1" applyFill="1"/>
    <xf numFmtId="0" fontId="0" fillId="0" borderId="34" xfId="0" applyBorder="1" applyAlignment="1">
      <alignment horizontal="left"/>
    </xf>
    <xf numFmtId="9" fontId="0" fillId="0" borderId="35" xfId="0" applyNumberFormat="1" applyBorder="1"/>
    <xf numFmtId="0" fontId="0" fillId="0" borderId="36" xfId="0" applyBorder="1" applyAlignment="1">
      <alignment horizontal="left"/>
    </xf>
    <xf numFmtId="9" fontId="0" fillId="0" borderId="37" xfId="0" applyNumberFormat="1" applyBorder="1"/>
    <xf numFmtId="0" fontId="0" fillId="0" borderId="38" xfId="0" applyBorder="1" applyAlignment="1">
      <alignment horizontal="left"/>
    </xf>
    <xf numFmtId="9" fontId="0" fillId="0" borderId="39" xfId="0" applyNumberFormat="1" applyBorder="1"/>
    <xf numFmtId="0" fontId="0" fillId="0" borderId="40" xfId="0" applyBorder="1" applyAlignment="1">
      <alignment horizontal="left"/>
    </xf>
    <xf numFmtId="9" fontId="0" fillId="0" borderId="41" xfId="0" applyNumberFormat="1" applyBorder="1"/>
    <xf numFmtId="0" fontId="0" fillId="0" borderId="42" xfId="0" applyBorder="1"/>
    <xf numFmtId="0" fontId="20" fillId="0" borderId="0" xfId="0" applyFont="1" applyAlignment="1">
      <alignment vertical="center" wrapText="1"/>
    </xf>
    <xf numFmtId="0" fontId="6" fillId="0" borderId="0" xfId="0" applyFont="1" applyAlignment="1">
      <alignment wrapText="1"/>
    </xf>
    <xf numFmtId="0" fontId="6" fillId="0" borderId="0" xfId="0" applyFont="1"/>
    <xf numFmtId="0" fontId="6" fillId="0" borderId="0" xfId="0" applyFont="1" applyAlignment="1">
      <alignment vertical="center"/>
    </xf>
    <xf numFmtId="0" fontId="1" fillId="0" borderId="0" xfId="0" applyFont="1"/>
    <xf numFmtId="164" fontId="21" fillId="0" borderId="24" xfId="2" applyFont="1" applyBorder="1" applyAlignment="1">
      <alignment horizontal="center" vertical="center" wrapText="1"/>
    </xf>
    <xf numFmtId="0" fontId="21" fillId="0" borderId="24" xfId="2" applyNumberFormat="1" applyFont="1" applyBorder="1" applyAlignment="1">
      <alignment horizontal="center" vertical="center" wrapText="1"/>
    </xf>
    <xf numFmtId="0" fontId="21" fillId="0" borderId="25" xfId="0" applyFont="1" applyBorder="1" applyAlignment="1">
      <alignment horizontal="center" vertical="center" wrapText="1"/>
    </xf>
    <xf numFmtId="0" fontId="1" fillId="0" borderId="0" xfId="0" applyFont="1" applyAlignment="1">
      <alignment horizontal="center" vertical="center"/>
    </xf>
    <xf numFmtId="0" fontId="21" fillId="0" borderId="24" xfId="0" applyFont="1" applyBorder="1" applyAlignment="1">
      <alignment horizontal="center" vertical="center" wrapText="1"/>
    </xf>
    <xf numFmtId="0" fontId="19" fillId="12" borderId="24" xfId="6" applyBorder="1" applyAlignment="1">
      <alignment horizontal="center" vertical="center" wrapText="1"/>
    </xf>
    <xf numFmtId="165" fontId="21" fillId="0" borderId="24" xfId="0" applyNumberFormat="1" applyFont="1" applyBorder="1" applyAlignment="1">
      <alignment horizontal="center" vertical="center" wrapText="1"/>
    </xf>
    <xf numFmtId="0" fontId="22" fillId="0" borderId="24" xfId="0" applyFont="1" applyBorder="1" applyAlignment="1">
      <alignment horizontal="center" vertical="center" wrapText="1"/>
    </xf>
    <xf numFmtId="165" fontId="22" fillId="0" borderId="24" xfId="0" applyNumberFormat="1" applyFont="1" applyBorder="1" applyAlignment="1">
      <alignment horizontal="center" vertical="center" wrapText="1"/>
    </xf>
    <xf numFmtId="0" fontId="22" fillId="0" borderId="25" xfId="0" applyFont="1" applyBorder="1" applyAlignment="1">
      <alignment horizontal="center" vertical="center" wrapText="1"/>
    </xf>
    <xf numFmtId="0" fontId="22" fillId="0" borderId="0" xfId="0" applyFont="1" applyAlignment="1">
      <alignment horizontal="center" vertical="center"/>
    </xf>
    <xf numFmtId="44" fontId="22" fillId="0" borderId="24" xfId="3" applyFont="1" applyBorder="1" applyAlignment="1">
      <alignment horizontal="center" vertical="center" wrapText="1"/>
    </xf>
    <xf numFmtId="44" fontId="22" fillId="0" borderId="24" xfId="0" applyNumberFormat="1" applyFont="1" applyBorder="1" applyAlignment="1">
      <alignment horizontal="center" vertical="center" wrapText="1"/>
    </xf>
    <xf numFmtId="44" fontId="21" fillId="0" borderId="24" xfId="3" applyFont="1" applyBorder="1" applyAlignment="1">
      <alignment horizontal="center" vertical="center" wrapText="1"/>
    </xf>
    <xf numFmtId="44" fontId="21" fillId="6" borderId="24" xfId="3" applyFont="1" applyFill="1" applyBorder="1" applyAlignment="1">
      <alignment horizontal="center" vertical="center" wrapText="1"/>
    </xf>
    <xf numFmtId="0" fontId="21" fillId="0" borderId="24" xfId="4" applyFont="1" applyFill="1" applyBorder="1" applyAlignment="1">
      <alignment horizontal="center" vertical="center" wrapText="1"/>
    </xf>
    <xf numFmtId="44" fontId="21" fillId="0" borderId="24" xfId="0" applyNumberFormat="1" applyFont="1" applyBorder="1" applyAlignment="1">
      <alignment horizontal="center" vertical="center" wrapText="1"/>
    </xf>
    <xf numFmtId="0" fontId="1" fillId="0" borderId="0" xfId="0" applyFont="1" applyAlignment="1">
      <alignment vertical="center"/>
    </xf>
    <xf numFmtId="164" fontId="21" fillId="0" borderId="24" xfId="2" applyFont="1" applyBorder="1" applyAlignment="1">
      <alignment horizontal="center" vertical="center"/>
    </xf>
    <xf numFmtId="0" fontId="23" fillId="0" borderId="1" xfId="0" applyFont="1" applyBorder="1" applyAlignment="1">
      <alignment vertical="center" wrapText="1"/>
    </xf>
    <xf numFmtId="164" fontId="1" fillId="0" borderId="43" xfId="2" applyFont="1" applyBorder="1" applyAlignment="1">
      <alignment horizontal="center" vertical="center"/>
    </xf>
    <xf numFmtId="164" fontId="1" fillId="0" borderId="24" xfId="2" applyFont="1" applyBorder="1" applyAlignment="1">
      <alignment horizontal="center" vertical="center"/>
    </xf>
    <xf numFmtId="0" fontId="1" fillId="0" borderId="24" xfId="0" applyFont="1" applyBorder="1" applyAlignment="1">
      <alignment horizontal="center" vertical="center"/>
    </xf>
    <xf numFmtId="0" fontId="1" fillId="0" borderId="24" xfId="0" applyFont="1" applyBorder="1" applyAlignment="1">
      <alignment wrapText="1"/>
    </xf>
    <xf numFmtId="44" fontId="1" fillId="0" borderId="24" xfId="0" applyNumberFormat="1" applyFont="1" applyBorder="1" applyAlignment="1">
      <alignment horizontal="center" vertical="center"/>
    </xf>
    <xf numFmtId="0" fontId="21" fillId="0" borderId="24" xfId="0" quotePrefix="1" applyFont="1" applyBorder="1" applyAlignment="1">
      <alignment horizontal="center" vertical="center" wrapText="1"/>
    </xf>
    <xf numFmtId="165" fontId="1" fillId="0" borderId="24" xfId="0" applyNumberFormat="1" applyFont="1" applyBorder="1" applyAlignment="1">
      <alignment horizontal="center" vertical="center"/>
    </xf>
    <xf numFmtId="0" fontId="1" fillId="0" borderId="24" xfId="0" applyFont="1" applyBorder="1" applyAlignment="1">
      <alignment vertical="center" wrapText="1"/>
    </xf>
    <xf numFmtId="0" fontId="1" fillId="0" borderId="24" xfId="0" applyFont="1" applyBorder="1" applyAlignment="1">
      <alignment horizontal="center" vertical="center" wrapText="1"/>
    </xf>
    <xf numFmtId="6" fontId="1" fillId="0" borderId="24" xfId="0" applyNumberFormat="1" applyFont="1" applyBorder="1" applyAlignment="1">
      <alignment horizontal="center" vertical="center"/>
    </xf>
    <xf numFmtId="3" fontId="1" fillId="0" borderId="24" xfId="0" applyNumberFormat="1" applyFont="1" applyBorder="1" applyAlignment="1">
      <alignment horizontal="center" vertical="center"/>
    </xf>
    <xf numFmtId="166" fontId="1" fillId="0" borderId="24" xfId="0" applyNumberFormat="1" applyFont="1" applyBorder="1" applyAlignment="1">
      <alignment horizontal="center" vertical="center"/>
    </xf>
    <xf numFmtId="0" fontId="20" fillId="0" borderId="26" xfId="0" applyFont="1" applyBorder="1" applyAlignment="1">
      <alignment horizontal="center" vertical="center" wrapText="1"/>
    </xf>
    <xf numFmtId="0" fontId="6" fillId="0" borderId="26" xfId="0" applyFont="1" applyBorder="1" applyAlignment="1">
      <alignment horizontal="center" vertical="center"/>
    </xf>
    <xf numFmtId="164" fontId="20" fillId="0" borderId="26" xfId="0" applyNumberFormat="1" applyFont="1" applyBorder="1" applyAlignment="1">
      <alignment horizontal="center" vertical="center" wrapText="1"/>
    </xf>
    <xf numFmtId="44" fontId="6" fillId="0" borderId="26" xfId="0" applyNumberFormat="1" applyFont="1" applyBorder="1" applyAlignment="1">
      <alignment horizontal="center" vertical="center"/>
    </xf>
    <xf numFmtId="0" fontId="20" fillId="0" borderId="27" xfId="0" applyFont="1" applyBorder="1" applyAlignment="1">
      <alignment horizontal="center" vertical="center" wrapText="1"/>
    </xf>
    <xf numFmtId="0" fontId="2" fillId="0" borderId="8" xfId="0" applyFont="1" applyBorder="1" applyAlignment="1">
      <alignment horizontal="center" vertical="center"/>
    </xf>
    <xf numFmtId="0" fontId="2" fillId="0" borderId="1" xfId="0" applyFont="1" applyBorder="1" applyAlignment="1">
      <alignment horizontal="center" vertical="center"/>
    </xf>
    <xf numFmtId="0" fontId="0" fillId="0" borderId="1" xfId="0" applyBorder="1" applyAlignment="1">
      <alignment horizontal="left" vertical="top" wrapText="1"/>
    </xf>
    <xf numFmtId="0" fontId="0" fillId="0" borderId="9" xfId="0" applyBorder="1" applyAlignment="1">
      <alignment horizontal="left" vertical="top" wrapText="1"/>
    </xf>
    <xf numFmtId="0" fontId="0" fillId="0" borderId="8" xfId="0" applyBorder="1" applyAlignment="1">
      <alignment horizontal="center"/>
    </xf>
    <xf numFmtId="0" fontId="0" fillId="0" borderId="1" xfId="0" applyBorder="1" applyAlignment="1">
      <alignment horizontal="center"/>
    </xf>
    <xf numFmtId="0" fontId="0" fillId="0" borderId="9" xfId="0"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5" xfId="0" applyFont="1" applyBorder="1" applyAlignment="1">
      <alignment horizontal="center"/>
    </xf>
    <xf numFmtId="0" fontId="0" fillId="0" borderId="1" xfId="0" applyBorder="1" applyAlignment="1">
      <alignment horizontal="left" vertical="center" wrapText="1"/>
    </xf>
    <xf numFmtId="0" fontId="0" fillId="0" borderId="9" xfId="0" applyBorder="1" applyAlignment="1">
      <alignment horizontal="left" vertical="center" wrapText="1"/>
    </xf>
    <xf numFmtId="0" fontId="0" fillId="0" borderId="1" xfId="0" applyBorder="1" applyAlignment="1">
      <alignment horizontal="left" wrapText="1"/>
    </xf>
    <xf numFmtId="0" fontId="0" fillId="0" borderId="9" xfId="0" applyBorder="1" applyAlignment="1">
      <alignment horizontal="left" wrapText="1"/>
    </xf>
    <xf numFmtId="0" fontId="0" fillId="0" borderId="1" xfId="0" applyBorder="1" applyAlignment="1">
      <alignment horizontal="left" vertical="center"/>
    </xf>
    <xf numFmtId="0" fontId="0" fillId="0" borderId="9" xfId="0" applyBorder="1" applyAlignment="1">
      <alignment horizontal="left" vertical="center"/>
    </xf>
    <xf numFmtId="0" fontId="0" fillId="0" borderId="8" xfId="0" applyBorder="1" applyAlignment="1">
      <alignment horizontal="left" vertical="center" wrapText="1"/>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2" fillId="0" borderId="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vertical="center" wrapText="1"/>
    </xf>
    <xf numFmtId="0" fontId="0" fillId="0" borderId="18" xfId="0" applyBorder="1" applyAlignment="1">
      <alignment horizontal="center" vertical="top" wrapText="1"/>
    </xf>
    <xf numFmtId="0" fontId="0" fillId="0" borderId="21" xfId="0" applyBorder="1" applyAlignment="1">
      <alignment horizontal="center" vertical="top" wrapText="1"/>
    </xf>
    <xf numFmtId="0" fontId="0" fillId="0" borderId="22" xfId="0" applyBorder="1" applyAlignment="1">
      <alignment horizontal="center" vertical="top" wrapText="1"/>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 fillId="0" borderId="1" xfId="0" applyFont="1" applyBorder="1" applyAlignment="1">
      <alignment horizontal="center" vertical="center" wrapText="1"/>
    </xf>
    <xf numFmtId="0" fontId="23" fillId="0" borderId="1" xfId="0" applyFont="1" applyBorder="1" applyAlignment="1">
      <alignment horizontal="center" vertical="top" wrapText="1"/>
    </xf>
    <xf numFmtId="0" fontId="23" fillId="0" borderId="1" xfId="0" applyFont="1" applyBorder="1" applyAlignment="1">
      <alignment horizontal="center" vertical="center" wrapText="1"/>
    </xf>
    <xf numFmtId="0" fontId="24" fillId="0" borderId="18" xfId="0" applyFont="1" applyBorder="1" applyAlignment="1">
      <alignment horizontal="center" vertical="center"/>
    </xf>
    <xf numFmtId="0" fontId="24" fillId="0" borderId="21" xfId="0" applyFont="1" applyBorder="1" applyAlignment="1">
      <alignment horizontal="center" vertical="center"/>
    </xf>
    <xf numFmtId="0" fontId="24" fillId="0" borderId="19" xfId="0" applyFont="1" applyBorder="1" applyAlignment="1">
      <alignment horizontal="center" vertical="center"/>
    </xf>
    <xf numFmtId="0" fontId="6" fillId="0" borderId="1" xfId="0" applyFont="1" applyBorder="1" applyAlignment="1">
      <alignment horizontal="center" vertical="center" wrapText="1"/>
    </xf>
    <xf numFmtId="0" fontId="7" fillId="0" borderId="0" xfId="0" applyFont="1" applyAlignment="1">
      <alignment horizontal="center" vertical="center"/>
    </xf>
    <xf numFmtId="0" fontId="6" fillId="0" borderId="1" xfId="0" applyFont="1" applyBorder="1" applyAlignment="1">
      <alignment horizontal="center" vertical="top" wrapText="1"/>
    </xf>
    <xf numFmtId="0" fontId="6" fillId="0" borderId="18" xfId="0" applyFont="1" applyBorder="1" applyAlignment="1">
      <alignment horizontal="center" vertical="center" wrapText="1"/>
    </xf>
    <xf numFmtId="0" fontId="0" fillId="7" borderId="0" xfId="0" applyFill="1" applyAlignment="1">
      <alignment horizontal="center" vertical="center" wrapText="1"/>
    </xf>
    <xf numFmtId="0" fontId="3" fillId="7" borderId="0" xfId="0" applyFont="1" applyFill="1" applyAlignment="1">
      <alignment horizontal="center" vertical="center" wrapText="1"/>
    </xf>
    <xf numFmtId="0" fontId="18" fillId="0" borderId="0" xfId="0" applyFont="1" applyAlignment="1">
      <alignment horizontal="left" vertical="top" wrapText="1"/>
    </xf>
  </cellXfs>
  <cellStyles count="7">
    <cellStyle name="Bueno" xfId="6" builtinId="26"/>
    <cellStyle name="Énfasis1" xfId="1" builtinId="29"/>
    <cellStyle name="Incorrecto" xfId="4" builtinId="27"/>
    <cellStyle name="Millares [0]" xfId="5" builtinId="6"/>
    <cellStyle name="Moneda" xfId="3" builtinId="4"/>
    <cellStyle name="Moneda [0]" xfId="2" builtinId="7"/>
    <cellStyle name="Normal" xfId="0" builtinId="0"/>
  </cellStyles>
  <dxfs count="218">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375623"/>
      </font>
      <fill>
        <patternFill patternType="solid">
          <bgColor rgb="FF92D050"/>
        </patternFill>
      </fill>
    </dxf>
    <dxf>
      <fill>
        <patternFill patternType="solid">
          <bgColor theme="5"/>
        </patternFill>
      </fill>
    </dxf>
    <dxf>
      <fill>
        <patternFill patternType="solid">
          <bgColor theme="5"/>
        </patternFill>
      </fill>
    </dxf>
    <dxf>
      <alignment horizontal="center"/>
    </dxf>
    <dxf>
      <alignment horizontal="center"/>
    </dxf>
    <dxf>
      <font>
        <b/>
      </font>
    </dxf>
    <dxf>
      <font>
        <b/>
      </font>
    </dxf>
    <dxf>
      <font>
        <color theme="0"/>
      </font>
    </dxf>
    <dxf>
      <font>
        <color theme="0"/>
      </font>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2"/>
        <color theme="0"/>
        <name val="Calibri"/>
        <family val="2"/>
        <scheme val="minor"/>
      </font>
      <numFmt numFmtId="33" formatCode="_-* #,##0_-;\-* #,##0_-;_-* &quot;-&quot;_-;_-@_-"/>
      <fill>
        <patternFill patternType="solid">
          <fgColor indexed="64"/>
          <bgColor theme="0"/>
        </patternFill>
      </fill>
      <border diagonalUp="0" diagonalDown="0" outline="0">
        <left/>
        <right/>
        <top style="thin">
          <color theme="5" tint="0.59996337778862885"/>
        </top>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thin">
          <color theme="5" tint="0.59996337778862885"/>
        </top>
        <bottom style="thin">
          <color theme="5" tint="0.59996337778862885"/>
        </bottom>
      </border>
    </dxf>
    <dxf>
      <font>
        <b val="0"/>
        <i val="0"/>
        <strike val="0"/>
        <condense val="0"/>
        <extend val="0"/>
        <outline val="0"/>
        <shadow val="0"/>
        <u val="none"/>
        <vertAlign val="baseline"/>
        <sz val="12"/>
        <color theme="0"/>
        <name val="Calibri"/>
        <family val="2"/>
        <scheme val="minor"/>
      </font>
      <numFmt numFmtId="0" formatCode="General"/>
      <fill>
        <patternFill patternType="solid">
          <fgColor indexed="64"/>
          <bgColor theme="0"/>
        </patternFill>
      </fill>
      <border diagonalUp="0" diagonalDown="0" outline="0">
        <left/>
        <right/>
        <top style="thin">
          <color theme="5" tint="0.59996337778862885"/>
        </top>
        <bottom/>
      </border>
    </dxf>
    <dxf>
      <fill>
        <patternFill patternType="solid">
          <fgColor indexed="64"/>
          <bgColor theme="0"/>
        </patternFill>
      </fill>
      <border diagonalUp="0" diagonalDown="0" outline="0">
        <left/>
        <right/>
        <top style="thin">
          <color theme="5" tint="0.59996337778862885"/>
        </top>
        <bottom style="thin">
          <color theme="5" tint="0.59996337778862885"/>
        </bottom>
      </border>
    </dxf>
    <dxf>
      <border>
        <top style="thin">
          <color rgb="FFF8CBAD"/>
        </top>
      </border>
    </dxf>
    <dxf>
      <font>
        <strike val="0"/>
        <outline val="0"/>
        <shadow val="0"/>
        <u val="none"/>
        <vertAlign val="baseline"/>
        <sz val="12"/>
        <color rgb="FFFFFFFF"/>
        <name val="Calibri"/>
        <family val="2"/>
        <scheme val="none"/>
      </font>
    </dxf>
    <dxf>
      <border diagonalUp="0" diagonalDown="0">
        <left/>
        <right/>
        <top style="thin">
          <color rgb="FFFF8001"/>
        </top>
        <bottom style="double">
          <color rgb="FFFF8001"/>
        </bottom>
      </border>
    </dxf>
    <dxf>
      <fill>
        <patternFill patternType="solid">
          <fgColor rgb="FF000000"/>
          <bgColor rgb="FFFFFFFF"/>
        </patternFill>
      </fill>
    </dxf>
    <dxf>
      <border>
        <bottom style="thin">
          <color rgb="FFF8CBAD"/>
        </bottom>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bottom" textRotation="0" wrapText="0" indent="0" justifyLastLine="0" shrinkToFit="0" readingOrder="0"/>
    </dxf>
    <dxf>
      <font>
        <b val="0"/>
        <i val="0"/>
        <strike val="0"/>
        <condense val="0"/>
        <extend val="0"/>
        <outline val="0"/>
        <shadow val="0"/>
        <u val="none"/>
        <vertAlign val="baseline"/>
        <sz val="12"/>
        <color theme="0"/>
        <name val="Calibri"/>
        <family val="2"/>
        <scheme val="minor"/>
      </font>
      <numFmt numFmtId="33" formatCode="_-* #,##0_-;\-* #,##0_-;_-* &quot;-&quot;_-;_-@_-"/>
      <fill>
        <patternFill patternType="solid">
          <fgColor indexed="64"/>
          <bgColor theme="0"/>
        </patternFill>
      </fill>
      <border diagonalUp="0" diagonalDown="0" outline="0">
        <left/>
        <right/>
        <top style="thin">
          <color theme="5" tint="0.59996337778862885"/>
        </top>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thin">
          <color theme="5" tint="0.59996337778862885"/>
        </top>
        <bottom style="thin">
          <color theme="5" tint="0.59996337778862885"/>
        </bottom>
      </border>
    </dxf>
    <dxf>
      <font>
        <b val="0"/>
        <i val="0"/>
        <strike val="0"/>
        <condense val="0"/>
        <extend val="0"/>
        <outline val="0"/>
        <shadow val="0"/>
        <u val="none"/>
        <vertAlign val="baseline"/>
        <sz val="12"/>
        <color theme="0"/>
        <name val="Calibri"/>
        <family val="2"/>
        <scheme val="minor"/>
      </font>
      <numFmt numFmtId="0" formatCode="General"/>
      <fill>
        <patternFill patternType="solid">
          <fgColor indexed="64"/>
          <bgColor theme="0"/>
        </patternFill>
      </fill>
      <border diagonalUp="0" diagonalDown="0" outline="0">
        <left/>
        <right/>
        <top style="thin">
          <color theme="5" tint="0.59996337778862885"/>
        </top>
        <bottom/>
      </border>
    </dxf>
    <dxf>
      <fill>
        <patternFill patternType="solid">
          <fgColor indexed="64"/>
          <bgColor theme="0"/>
        </patternFill>
      </fill>
      <border diagonalUp="0" diagonalDown="0" outline="0">
        <left/>
        <right/>
        <top style="thin">
          <color theme="5" tint="0.59996337778862885"/>
        </top>
        <bottom style="thin">
          <color theme="5" tint="0.59996337778862885"/>
        </bottom>
      </border>
    </dxf>
    <dxf>
      <border>
        <top style="thin">
          <color rgb="FFF8CBAD"/>
        </top>
      </border>
    </dxf>
    <dxf>
      <font>
        <strike val="0"/>
        <outline val="0"/>
        <shadow val="0"/>
        <u val="none"/>
        <vertAlign val="baseline"/>
        <sz val="12"/>
        <color rgb="FFFFFFFF"/>
        <name val="Calibri"/>
        <family val="2"/>
        <scheme val="none"/>
      </font>
    </dxf>
    <dxf>
      <border diagonalUp="0" diagonalDown="0">
        <left/>
        <right/>
        <top style="thin">
          <color rgb="FFFF8001"/>
        </top>
        <bottom style="double">
          <color rgb="FFFF8001"/>
        </bottom>
      </border>
    </dxf>
    <dxf>
      <fill>
        <patternFill patternType="solid">
          <fgColor rgb="FF000000"/>
          <bgColor rgb="FFFFFFFF"/>
        </patternFill>
      </fill>
    </dxf>
    <dxf>
      <border>
        <bottom style="thin">
          <color rgb="FFF8CBAD"/>
        </bottom>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bottom" textRotation="0" wrapText="0" indent="0" justifyLastLine="0" shrinkToFit="0" readingOrder="0"/>
    </dxf>
    <dxf>
      <font>
        <b val="0"/>
        <i val="0"/>
        <strike val="0"/>
        <condense val="0"/>
        <extend val="0"/>
        <outline val="0"/>
        <shadow val="0"/>
        <u val="none"/>
        <vertAlign val="baseline"/>
        <sz val="12"/>
        <color theme="0"/>
        <name val="Calibri"/>
        <family val="2"/>
        <scheme val="minor"/>
      </font>
      <numFmt numFmtId="33" formatCode="_-* #,##0_-;\-* #,##0_-;_-* &quot;-&quot;_-;_-@_-"/>
      <fill>
        <patternFill patternType="solid">
          <fgColor indexed="64"/>
          <bgColor theme="0"/>
        </patternFill>
      </fill>
      <border diagonalUp="0" diagonalDown="0" outline="0">
        <left/>
        <right/>
        <top style="thin">
          <color theme="5" tint="0.59996337778862885"/>
        </top>
        <bottom/>
      </border>
    </dxf>
    <dxf>
      <fill>
        <patternFill patternType="solid">
          <fgColor indexed="64"/>
          <bgColor theme="0"/>
        </patternFill>
      </fill>
      <alignment horizontal="center" vertical="center" textRotation="0" wrapText="0" indent="0" justifyLastLine="0" shrinkToFit="0" readingOrder="0"/>
      <border diagonalUp="0" diagonalDown="0" outline="0">
        <left/>
        <right/>
        <top style="thin">
          <color theme="5" tint="0.59996337778862885"/>
        </top>
        <bottom style="thin">
          <color theme="5" tint="0.59996337778862885"/>
        </bottom>
      </border>
    </dxf>
    <dxf>
      <font>
        <b val="0"/>
        <i val="0"/>
        <strike val="0"/>
        <condense val="0"/>
        <extend val="0"/>
        <outline val="0"/>
        <shadow val="0"/>
        <u val="none"/>
        <vertAlign val="baseline"/>
        <sz val="12"/>
        <color theme="0"/>
        <name val="Calibri"/>
        <family val="2"/>
        <scheme val="minor"/>
      </font>
      <numFmt numFmtId="0" formatCode="General"/>
      <fill>
        <patternFill patternType="solid">
          <fgColor indexed="64"/>
          <bgColor theme="0"/>
        </patternFill>
      </fill>
      <border diagonalUp="0" diagonalDown="0" outline="0">
        <left/>
        <right/>
        <top style="thin">
          <color theme="5" tint="0.59996337778862885"/>
        </top>
        <bottom/>
      </border>
    </dxf>
    <dxf>
      <fill>
        <patternFill patternType="solid">
          <fgColor indexed="64"/>
          <bgColor theme="0"/>
        </patternFill>
      </fill>
      <border diagonalUp="0" diagonalDown="0" outline="0">
        <left/>
        <right/>
        <top style="thin">
          <color theme="5" tint="0.59996337778862885"/>
        </top>
        <bottom style="thin">
          <color theme="5" tint="0.59996337778862885"/>
        </bottom>
      </border>
    </dxf>
    <dxf>
      <border>
        <top style="thin">
          <color theme="5" tint="0.59996337778862885"/>
        </top>
      </border>
    </dxf>
    <dxf>
      <font>
        <strike val="0"/>
        <outline val="0"/>
        <shadow val="0"/>
        <u val="none"/>
        <vertAlign val="baseline"/>
        <sz val="12"/>
        <color theme="0"/>
        <name val="Calibri"/>
        <family val="2"/>
        <scheme val="minor"/>
      </font>
    </dxf>
    <dxf>
      <border diagonalUp="0" diagonalDown="0">
        <left/>
        <right/>
        <top style="thin">
          <color rgb="FFFF8001"/>
        </top>
        <bottom style="double">
          <color rgb="FFFF8001"/>
        </bottom>
      </border>
    </dxf>
    <dxf>
      <fill>
        <patternFill patternType="solid">
          <fgColor indexed="64"/>
          <bgColor theme="0"/>
        </patternFill>
      </fill>
    </dxf>
    <dxf>
      <border>
        <bottom style="thin">
          <color theme="5" tint="0.59996337778862885"/>
        </bottom>
      </border>
    </dxf>
    <dxf>
      <font>
        <b/>
        <i val="0"/>
        <strike val="0"/>
        <condense val="0"/>
        <extend val="0"/>
        <outline val="0"/>
        <shadow val="0"/>
        <u val="none"/>
        <vertAlign val="baseline"/>
        <sz val="11"/>
        <color theme="0"/>
        <name val="Calibri"/>
        <family val="2"/>
        <scheme val="minor"/>
      </font>
      <fill>
        <patternFill patternType="solid">
          <fgColor indexed="64"/>
          <bgColor theme="5"/>
        </patternFill>
      </fill>
      <alignment horizontal="center" vertical="bottom" textRotation="0" wrapText="0" indent="0" justifyLastLine="0" shrinkToFit="0" readingOrder="0"/>
    </dxf>
    <dxf>
      <border>
        <left style="thin">
          <color theme="5" tint="0.39997558519241921"/>
        </left>
        <right style="thin">
          <color theme="5" tint="0.39997558519241921"/>
        </right>
        <top style="thin">
          <color theme="5" tint="0.39997558519241921"/>
        </top>
      </border>
    </dxf>
    <dxf>
      <border>
        <left style="thin">
          <color theme="5" tint="0.39997558519241921"/>
        </left>
        <right style="thin">
          <color theme="5" tint="0.39997558519241921"/>
        </right>
        <top style="thin">
          <color theme="5" tint="0.39997558519241921"/>
        </top>
      </border>
    </dxf>
    <dxf>
      <border>
        <left style="thin">
          <color theme="5" tint="0.39997558519241921"/>
        </left>
        <right style="thin">
          <color theme="5" tint="0.39997558519241921"/>
        </right>
        <top style="thin">
          <color theme="5" tint="0.39997558519241921"/>
        </top>
        <bottom style="thin">
          <color theme="5" tint="0.39997558519241921"/>
        </bottom>
      </border>
    </dxf>
    <dxf>
      <border>
        <left style="thin">
          <color theme="5" tint="0.39997558519241921"/>
        </left>
        <right style="thin">
          <color theme="5" tint="0.39997558519241921"/>
        </right>
        <top style="thin">
          <color theme="5" tint="0.39997558519241921"/>
        </top>
        <bottom style="thin">
          <color theme="5" tint="0.39997558519241921"/>
        </bottom>
      </border>
    </dxf>
    <dxf>
      <border>
        <left style="thin">
          <color theme="5" tint="0.39997558519241921"/>
        </left>
        <right style="thin">
          <color theme="5" tint="0.39997558519241921"/>
        </right>
        <top style="thin">
          <color theme="5" tint="0.39997558519241921"/>
        </top>
      </border>
    </dxf>
    <dxf>
      <border>
        <left style="thin">
          <color theme="5" tint="0.39997558519241921"/>
        </left>
        <right style="thin">
          <color theme="5" tint="0.39997558519241921"/>
        </right>
        <top style="thin">
          <color theme="5" tint="0.39997558519241921"/>
        </top>
      </border>
    </dxf>
    <dxf>
      <border>
        <bottom style="thin">
          <color theme="5" tint="0.39997558519241921"/>
        </bottom>
      </border>
    </dxf>
    <dxf>
      <border>
        <bottom style="thin">
          <color theme="5" tint="0.39997558519241921"/>
        </bottom>
      </border>
    </dxf>
    <dxf>
      <border>
        <left style="thin">
          <color theme="5" tint="0.39997558519241921"/>
        </left>
        <right style="thin">
          <color theme="5" tint="0.39997558519241921"/>
        </right>
        <top style="thin">
          <color theme="5" tint="0.39997558519241921"/>
        </top>
        <bottom style="thin">
          <color theme="5" tint="0.39997558519241921"/>
        </bottom>
      </border>
    </dxf>
    <dxf>
      <border>
        <left style="thin">
          <color theme="5" tint="0.39997558519241921"/>
        </left>
        <right style="thin">
          <color theme="5" tint="0.39997558519241921"/>
        </right>
        <top style="thin">
          <color theme="5" tint="0.39997558519241921"/>
        </top>
        <bottom style="thin">
          <color theme="5" tint="0.39997558519241921"/>
        </bottom>
      </border>
    </dxf>
    <dxf>
      <border>
        <left style="thin">
          <color theme="5"/>
        </left>
        <right style="thin">
          <color theme="5"/>
        </right>
        <bottom style="thin">
          <color theme="5"/>
        </bottom>
      </border>
    </dxf>
    <dxf>
      <border>
        <left style="thin">
          <color theme="5"/>
        </left>
        <right style="thin">
          <color theme="5"/>
        </right>
        <bottom style="thin">
          <color theme="5"/>
        </bottom>
      </border>
    </dxf>
    <dxf>
      <border>
        <left style="thin">
          <color theme="5"/>
        </left>
        <right style="thin">
          <color theme="5"/>
        </right>
        <top style="thin">
          <color theme="5"/>
        </top>
        <bottom style="thin">
          <color theme="5"/>
        </bottom>
      </border>
    </dxf>
    <dxf>
      <border>
        <left style="thin">
          <color theme="5"/>
        </left>
        <right style="thin">
          <color theme="5"/>
        </right>
        <top style="thin">
          <color theme="5"/>
        </top>
        <bottom style="thin">
          <color theme="5"/>
        </bottom>
      </border>
    </dxf>
    <dxf>
      <border>
        <left style="thin">
          <color theme="5"/>
        </left>
        <right style="thin">
          <color theme="5"/>
        </right>
        <bottom style="thin">
          <color theme="5"/>
        </bottom>
      </border>
    </dxf>
    <dxf>
      <border>
        <left style="thin">
          <color theme="5"/>
        </left>
        <right style="thin">
          <color theme="5"/>
        </right>
        <bottom style="thin">
          <color theme="5"/>
        </bottom>
      </border>
    </dxf>
    <dxf>
      <border>
        <left style="thin">
          <color theme="5"/>
        </left>
        <right style="thin">
          <color theme="5"/>
        </right>
        <top style="thin">
          <color theme="5"/>
        </top>
        <bottom style="thin">
          <color theme="5"/>
        </bottom>
      </border>
    </dxf>
    <dxf>
      <border>
        <left style="thin">
          <color theme="5"/>
        </left>
        <right style="thin">
          <color theme="5"/>
        </right>
        <top style="thin">
          <color theme="5"/>
        </top>
        <bottom style="thin">
          <color theme="5"/>
        </bottom>
      </border>
    </dxf>
    <dxf>
      <fill>
        <patternFill patternType="solid">
          <bgColor theme="5"/>
        </patternFill>
      </fill>
    </dxf>
    <dxf>
      <fill>
        <patternFill patternType="solid">
          <bgColor theme="5"/>
        </patternFill>
      </fill>
    </dxf>
    <dxf>
      <fill>
        <patternFill patternType="solid">
          <bgColor theme="5"/>
        </patternFill>
      </fill>
    </dxf>
    <dxf>
      <fill>
        <patternFill patternType="solid">
          <bgColor theme="5"/>
        </patternFill>
      </fill>
    </dxf>
    <dxf>
      <alignment vertical="center"/>
    </dxf>
    <dxf>
      <alignment vertical="center"/>
    </dxf>
    <dxf>
      <numFmt numFmtId="13" formatCode="0%"/>
    </dxf>
    <dxf>
      <alignment wrapText="1"/>
    </dxf>
    <dxf>
      <numFmt numFmtId="34" formatCode="_-&quot;$&quot;\ * #,##0.00_-;\-&quot;$&quot;\ * #,##0.00_-;_-&quot;$&quot;\ * &quot;-&quot;??_-;_-@_-"/>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5"/>
        </patternFill>
      </fill>
    </dxf>
    <dxf>
      <fill>
        <patternFill patternType="solid">
          <bgColor theme="5"/>
        </patternFill>
      </fill>
    </dxf>
    <dxf>
      <alignment horizontal="center"/>
    </dxf>
    <dxf>
      <alignment horizontal="center"/>
    </dxf>
    <dxf>
      <font>
        <b/>
      </font>
    </dxf>
    <dxf>
      <font>
        <b/>
      </font>
    </dxf>
    <dxf>
      <font>
        <color theme="0"/>
      </font>
    </dxf>
    <dxf>
      <font>
        <color theme="0"/>
      </font>
    </dxf>
    <dxf>
      <fill>
        <patternFill patternType="solid">
          <bgColor theme="5"/>
        </patternFill>
      </fill>
    </dxf>
    <dxf>
      <fill>
        <patternFill patternType="solid">
          <bgColor theme="5"/>
        </patternFill>
      </fill>
    </dxf>
    <dxf>
      <alignment horizontal="center"/>
    </dxf>
    <dxf>
      <alignment horizontal="center"/>
    </dxf>
    <dxf>
      <alignment horizontal="center"/>
    </dxf>
    <dxf>
      <font>
        <b/>
      </font>
    </dxf>
    <dxf>
      <font>
        <b/>
      </font>
    </dxf>
    <dxf>
      <font>
        <color theme="0"/>
      </font>
    </dxf>
    <dxf>
      <font>
        <color theme="0"/>
      </font>
    </dxf>
    <dxf>
      <font>
        <sz val="8"/>
      </font>
    </dxf>
    <dxf>
      <alignment wrapText="1"/>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5"/>
        </patternFill>
      </fill>
    </dxf>
    <dxf>
      <fill>
        <patternFill patternType="solid">
          <bgColor theme="5"/>
        </patternFill>
      </fill>
    </dxf>
    <dxf>
      <alignment horizontal="center"/>
    </dxf>
    <dxf>
      <alignment horizontal="center"/>
    </dxf>
    <dxf>
      <alignment horizontal="center"/>
    </dxf>
    <dxf>
      <font>
        <b/>
      </font>
    </dxf>
    <dxf>
      <font>
        <b/>
      </font>
    </dxf>
    <dxf>
      <font>
        <color theme="0"/>
      </font>
    </dxf>
    <dxf>
      <font>
        <color theme="0"/>
      </font>
    </dxf>
    <dxf>
      <fill>
        <patternFill patternType="solid">
          <bgColor theme="5"/>
        </patternFill>
      </fill>
    </dxf>
    <dxf>
      <fill>
        <patternFill patternType="solid">
          <bgColor theme="5"/>
        </patternFill>
      </fill>
    </dxf>
    <dxf>
      <alignment horizontal="center"/>
    </dxf>
    <dxf>
      <alignment horizontal="center"/>
    </dxf>
    <dxf>
      <alignment horizontal="center"/>
    </dxf>
    <dxf>
      <font>
        <b/>
      </font>
    </dxf>
    <dxf>
      <font>
        <b/>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right style="thin">
          <color rgb="FF8EA9DB"/>
        </right>
        <top style="thin">
          <color rgb="FF8EA9DB"/>
        </top>
        <bottom style="thin">
          <color rgb="FF8EA9DB"/>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alignment horizontal="center" vertical="cent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family val="2"/>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alignment horizontal="center" vertical="cent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alignment horizontal="center" vertical="cent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1"/>
        <color rgb="FF000000"/>
        <name val="Calibri"/>
        <family val="2"/>
        <scheme val="none"/>
      </font>
      <alignment horizontal="center" vertical="center" textRotation="0" wrapText="0" indent="0" justifyLastLine="0" shrinkToFit="0" readingOrder="0"/>
      <border diagonalUp="0" diagonalDown="0" outline="0">
        <left/>
        <right/>
        <top style="thin">
          <color rgb="FF8EA9DB"/>
        </top>
        <bottom style="thin">
          <color rgb="FF8EA9DB"/>
        </bottom>
      </border>
    </dxf>
    <dxf>
      <font>
        <b val="0"/>
        <i val="0"/>
        <strike val="0"/>
        <condense val="0"/>
        <extend val="0"/>
        <outline val="0"/>
        <shadow val="0"/>
        <u val="none"/>
        <vertAlign val="baseline"/>
        <sz val="11"/>
        <color rgb="FF000000"/>
        <name val="Calibri"/>
        <family val="2"/>
        <scheme val="none"/>
      </font>
      <fill>
        <patternFill patternType="solid">
          <fgColor rgb="FFD9E1F2"/>
          <bgColor rgb="FFD9E1F2"/>
        </patternFill>
      </fill>
      <alignment horizontal="center" vertical="center" textRotation="0" wrapText="1" indent="0" justifyLastLine="0" shrinkToFit="0" readingOrder="0"/>
      <border diagonalUp="0" diagonalDown="0">
        <left style="thin">
          <color indexed="64"/>
        </left>
        <right/>
        <top style="thin">
          <color rgb="FF8EA9DB"/>
        </top>
        <bottom style="thin">
          <color rgb="FF8EA9DB"/>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right/>
        <top style="thin">
          <color rgb="FF8EA9DB"/>
        </top>
        <bottom style="thin">
          <color rgb="FF8EA9DB"/>
        </bottom>
        <vertical/>
        <horizontal/>
      </border>
    </dxf>
    <dxf>
      <border outline="0">
        <left style="thin">
          <color indexed="64"/>
        </left>
        <bottom style="thin">
          <color indexed="64"/>
        </bottom>
      </border>
    </dxf>
    <dxf>
      <alignment horizontal="center" vertical="cent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font>
        <b val="0"/>
        <i val="0"/>
        <strike val="0"/>
        <condense val="0"/>
        <extend val="0"/>
        <outline val="0"/>
        <shadow val="0"/>
        <u val="none"/>
        <vertAlign val="baseline"/>
        <sz val="14"/>
        <color rgb="FF000000"/>
        <name val="Calibri"/>
        <family val="2"/>
        <scheme val="minor"/>
      </font>
      <alignment horizontal="center" vertical="center" textRotation="0" wrapText="1" indent="0" justifyLastLine="0" shrinkToFit="0" readingOrder="0"/>
      <border diagonalUp="0" diagonalDown="0">
        <left/>
        <right style="thin">
          <color rgb="FF8EA9DB"/>
        </right>
        <top/>
        <bottom/>
        <horizontal style="thin">
          <color rgb="FF8EA9DB"/>
        </horizontal>
      </border>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style="thin">
          <color rgb="FF8EA9DB"/>
        </right>
        <top style="thin">
          <color rgb="FF8EA9DB"/>
        </top>
        <bottom style="thin">
          <color rgb="FF8EA9DB"/>
        </bottom>
        <horizontal style="thin">
          <color rgb="FF8EA9DB"/>
        </horizontal>
      </border>
    </dxf>
    <dxf>
      <font>
        <b val="0"/>
        <i val="0"/>
        <strike val="0"/>
        <condense val="0"/>
        <extend val="0"/>
        <outline val="0"/>
        <shadow val="0"/>
        <u val="none"/>
        <vertAlign val="baseline"/>
        <sz val="14"/>
        <color theme="1"/>
        <name val="Calibri"/>
        <family val="2"/>
        <scheme val="minor"/>
      </font>
      <numFmt numFmtId="34" formatCode="_-&quot;$&quot;\ * #,##0.00_-;\-&quot;$&quot;\ * #,##0.00_-;_-&quot;$&quot;\ * &quot;-&quot;??_-;_-@_-"/>
      <alignment horizontal="center" vertical="center" textRotation="0" wrapText="0" indent="0" justifyLastLine="0" shrinkToFit="0" readingOrder="0"/>
    </dxf>
    <dxf>
      <font>
        <strike val="0"/>
        <outline val="0"/>
        <shadow val="0"/>
        <u val="none"/>
        <vertAlign val="baseline"/>
        <sz val="11"/>
        <name val="Calibri"/>
        <family val="2"/>
        <scheme val="minor"/>
      </font>
      <alignment horizontal="center" vertical="center" textRotation="0" wrapText="0" indent="0" justifyLastLine="0" shrinkToFit="0" readingOrder="0"/>
      <border diagonalUp="0" diagonalDown="0">
        <top style="thin">
          <color rgb="FF8EA9DB"/>
        </top>
        <bottom style="thin">
          <color rgb="FF8EA9DB"/>
        </bottom>
        <horizontal style="thin">
          <color rgb="FF8EA9DB"/>
        </horizontal>
      </border>
    </dxf>
    <dxf>
      <font>
        <b val="0"/>
        <i val="0"/>
        <strike val="0"/>
        <condense val="0"/>
        <extend val="0"/>
        <outline val="0"/>
        <shadow val="0"/>
        <u val="none"/>
        <vertAlign val="baseline"/>
        <sz val="14"/>
        <color rgb="FF000000"/>
        <name val="Calibri"/>
        <family val="2"/>
        <scheme val="minor"/>
      </font>
      <numFmt numFmtId="164" formatCode="_-&quot;$&quot;* #,##0_-;\-&quot;$&quot;* #,##0_-;_-&quot;$&quot;* &quot;-&quot;_-;_-@_-"/>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horizontal style="thin">
          <color rgb="FF8EA9DB"/>
        </horizontal>
      </border>
    </dxf>
    <dxf>
      <font>
        <b val="0"/>
        <i val="0"/>
        <strike val="0"/>
        <condense val="0"/>
        <extend val="0"/>
        <outline val="0"/>
        <shadow val="0"/>
        <u val="none"/>
        <vertAlign val="baseline"/>
        <sz val="14"/>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horizontal style="thin">
          <color rgb="FF8EA9DB"/>
        </horizontal>
      </border>
    </dxf>
    <dxf>
      <font>
        <b val="0"/>
        <i val="0"/>
        <strike val="0"/>
        <condense val="0"/>
        <extend val="0"/>
        <outline val="0"/>
        <shadow val="0"/>
        <u val="none"/>
        <vertAlign val="baseline"/>
        <sz val="14"/>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horizontal style="thin">
          <color rgb="FF8EA9DB"/>
        </horizontal>
      </border>
    </dxf>
    <dxf>
      <font>
        <b val="0"/>
        <i val="0"/>
        <strike val="0"/>
        <condense val="0"/>
        <extend val="0"/>
        <outline val="0"/>
        <shadow val="0"/>
        <u val="none"/>
        <vertAlign val="baseline"/>
        <sz val="14"/>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horizontal style="thin">
          <color rgb="FF8EA9DB"/>
        </horizontal>
      </border>
    </dxf>
    <dxf>
      <font>
        <b val="0"/>
        <i val="0"/>
        <strike val="0"/>
        <condense val="0"/>
        <extend val="0"/>
        <outline val="0"/>
        <shadow val="0"/>
        <u val="none"/>
        <vertAlign val="baseline"/>
        <sz val="14"/>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horizontal style="thin">
          <color rgb="FF8EA9DB"/>
        </horizontal>
      </border>
    </dxf>
    <dxf>
      <font>
        <b val="0"/>
        <i val="0"/>
        <strike val="0"/>
        <condense val="0"/>
        <extend val="0"/>
        <outline val="0"/>
        <shadow val="0"/>
        <u val="none"/>
        <vertAlign val="baseline"/>
        <sz val="14"/>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horizontal style="thin">
          <color rgb="FF8EA9DB"/>
        </horizontal>
      </border>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horizontal style="thin">
          <color rgb="FF8EA9DB"/>
        </horizontal>
      </border>
    </dxf>
    <dxf>
      <font>
        <b val="0"/>
        <i val="0"/>
        <strike val="0"/>
        <condense val="0"/>
        <extend val="0"/>
        <outline val="0"/>
        <shadow val="0"/>
        <u val="none"/>
        <vertAlign val="baseline"/>
        <sz val="14"/>
        <color theme="1"/>
        <name val="Calibri"/>
        <family val="2"/>
        <scheme val="minor"/>
      </font>
      <alignment horizontal="center" vertical="center" textRotation="0" wrapText="0" indent="0" justifyLastLine="0" shrinkToFit="0" readingOrder="0"/>
    </dxf>
    <dxf>
      <font>
        <strike val="0"/>
        <outline val="0"/>
        <shadow val="0"/>
        <u val="none"/>
        <vertAlign val="baseline"/>
        <sz val="11"/>
        <name val="Calibri"/>
        <family val="2"/>
        <scheme val="minor"/>
      </font>
      <alignment horizontal="center" vertical="center"/>
      <border diagonalUp="0" diagonalDown="0">
        <top style="thin">
          <color rgb="FF8EA9DB"/>
        </top>
        <bottom style="thin">
          <color rgb="FF8EA9DB"/>
        </bottom>
        <horizontal style="thin">
          <color rgb="FF8EA9DB"/>
        </horizontal>
      </border>
    </dxf>
    <dxf>
      <font>
        <b val="0"/>
        <i val="0"/>
        <strike val="0"/>
        <condense val="0"/>
        <extend val="0"/>
        <outline val="0"/>
        <shadow val="0"/>
        <u val="none"/>
        <vertAlign val="baseline"/>
        <sz val="14"/>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horizontal style="thin">
          <color rgb="FF8EA9DB"/>
        </horizontal>
      </border>
    </dxf>
    <dxf>
      <font>
        <b val="0"/>
        <i val="0"/>
        <strike val="0"/>
        <condense val="0"/>
        <extend val="0"/>
        <outline val="0"/>
        <shadow val="0"/>
        <u val="none"/>
        <vertAlign val="baseline"/>
        <sz val="14"/>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horizontal style="thin">
          <color rgb="FF8EA9DB"/>
        </horizontal>
      </border>
    </dxf>
    <dxf>
      <font>
        <b val="0"/>
        <i val="0"/>
        <strike val="0"/>
        <condense val="0"/>
        <extend val="0"/>
        <outline val="0"/>
        <shadow val="0"/>
        <u val="none"/>
        <vertAlign val="baseline"/>
        <sz val="14"/>
        <color rgb="FF000000"/>
        <name val="Calibri"/>
        <family val="2"/>
        <scheme val="minor"/>
      </font>
      <alignment horizontal="center" vertical="center" textRotation="0" wrapText="1"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left/>
        <right/>
        <top style="thin">
          <color rgb="FF8EA9DB"/>
        </top>
        <bottom style="thin">
          <color rgb="FF8EA9DB"/>
        </bottom>
        <vertical/>
        <horizontal style="thin">
          <color rgb="FF8EA9DB"/>
        </horizontal>
      </border>
    </dxf>
    <dxf>
      <font>
        <strike val="0"/>
        <outline val="0"/>
        <shadow val="0"/>
        <u val="none"/>
        <vertAlign val="baseline"/>
        <sz val="14"/>
        <name val="Calibri"/>
        <family val="2"/>
        <scheme val="minor"/>
      </font>
    </dxf>
    <dxf>
      <border outline="0">
        <left style="thin">
          <color indexed="64"/>
        </left>
        <bottom style="thin">
          <color indexed="64"/>
        </bottom>
      </border>
    </dxf>
    <dxf>
      <font>
        <strike val="0"/>
        <outline val="0"/>
        <shadow val="0"/>
        <u val="none"/>
        <vertAlign val="baseline"/>
        <sz val="14"/>
        <name val="Calibri"/>
        <family val="2"/>
        <scheme val="minor"/>
      </font>
      <alignment horizontal="center" vertical="cent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border outline="0">
        <top style="thin">
          <color indexed="64"/>
        </top>
      </border>
    </dxf>
    <dxf>
      <border outline="0">
        <bottom style="thick">
          <color theme="0"/>
        </bottom>
      </border>
    </dxf>
    <dxf>
      <font>
        <b/>
        <i val="0"/>
        <strike val="0"/>
        <condense val="0"/>
        <extend val="0"/>
        <outline val="0"/>
        <shadow val="0"/>
        <u val="none"/>
        <vertAlign val="baseline"/>
        <sz val="11"/>
        <color theme="0"/>
        <name val="Calibri"/>
        <family val="2"/>
        <scheme val="minor"/>
      </font>
      <fill>
        <patternFill patternType="solid">
          <fgColor theme="1"/>
          <bgColor theme="1"/>
        </patternFill>
      </fill>
      <alignment horizontal="center" vertical="center" textRotation="0" wrapText="1" indent="0" justifyLastLine="0" shrinkToFit="0" readingOrder="0"/>
    </dxf>
    <dxf>
      <fill>
        <gradientFill>
          <stop position="0">
            <color theme="0"/>
          </stop>
          <stop position="1">
            <color rgb="FFBA8DD6"/>
          </stop>
        </gradientFill>
      </fill>
    </dxf>
    <dxf>
      <fill>
        <patternFill patternType="lightHorizontal">
          <fgColor rgb="FFE39ABD"/>
        </patternFill>
      </fill>
    </dxf>
    <dxf>
      <fill>
        <patternFill>
          <fgColor rgb="FFE39ABD"/>
        </patternFill>
      </fill>
    </dxf>
    <dxf>
      <fill>
        <gradientFill degree="90">
          <stop position="0">
            <color rgb="FFE39ABD"/>
          </stop>
          <stop position="1">
            <color theme="0"/>
          </stop>
        </gradientFill>
      </fill>
    </dxf>
    <dxf>
      <fill>
        <gradientFill degree="90">
          <stop position="0">
            <color rgb="FFBA8DD6"/>
          </stop>
          <stop position="1">
            <color theme="0"/>
          </stop>
        </gradientFill>
      </fill>
    </dxf>
    <dxf>
      <fill>
        <gradientFill degree="90">
          <stop position="0">
            <color theme="0"/>
          </stop>
          <stop position="1">
            <color rgb="FFE39ABD"/>
          </stop>
        </gradientFill>
      </fill>
    </dxf>
  </dxfs>
  <tableStyles count="7" defaultTableStyle="TableStyleMedium2" defaultPivotStyle="PivotStyleLight16">
    <tableStyle name="Estilo de segmentación de datos 1" pivot="0" table="0" count="1" xr9:uid="{C8DFE66F-DE58-4348-BB84-4F5CF49E5F8C}">
      <tableStyleElement type="wholeTable" dxfId="217"/>
    </tableStyle>
    <tableStyle name="Estilo de segmentación de datos 2" pivot="0" table="0" count="1" xr9:uid="{EE9CECC4-2A79-4702-8693-C3FC885109FD}">
      <tableStyleElement type="wholeTable" dxfId="216"/>
    </tableStyle>
    <tableStyle name="Estilo de segmentación de datos 3" pivot="0" table="0" count="1" xr9:uid="{6F60A086-8479-405C-9AC9-83C3B51F2C1E}">
      <tableStyleElement type="wholeTable" dxfId="215"/>
    </tableStyle>
    <tableStyle name="Estilo de segmentación de datos 4" pivot="0" table="0" count="1" xr9:uid="{17BA43A8-6C6D-456C-9BA0-BDEB7E2ECD03}">
      <tableStyleElement type="wholeTable" dxfId="214"/>
    </tableStyle>
    <tableStyle name="Estilo de segmentación de datos 5" pivot="0" table="0" count="1" xr9:uid="{D7098B6B-0F44-4BF5-9C10-41E9217833E4}">
      <tableStyleElement type="wholeTable" dxfId="213"/>
    </tableStyle>
    <tableStyle name="Estilo de segmentación de datos 6" pivot="0" table="0" count="1" xr9:uid="{3387CE0C-566E-4A04-B255-FB6EAFAABD3A}"/>
    <tableStyle name="Estilo de tabla dinámica 1" table="0" count="1" xr9:uid="{56F93A25-99F2-4BA5-A006-E2F843AE101D}">
      <tableStyleElement type="wholeTable" dxfId="212"/>
    </tableStyle>
  </tableStyles>
  <colors>
    <mruColors>
      <color rgb="FF666666"/>
      <color rgb="FF6D6D6D"/>
      <color rgb="FF777777"/>
      <color rgb="FFC272BA"/>
      <color rgb="FFBA8DD6"/>
      <color rgb="FFE39ABD"/>
      <color rgb="FFFF66B0"/>
      <color rgb="FF7FC9C6"/>
      <color rgb="FFDE99AD"/>
    </mruColors>
  </colors>
  <extLst>
    <ext xmlns:x14="http://schemas.microsoft.com/office/spreadsheetml/2009/9/main" uri="{46F421CA-312F-682f-3DD2-61675219B42D}">
      <x14:dxfs count="1">
        <dxf>
          <fill>
            <patternFill patternType="lightGrid">
              <fgColor rgb="FFE39ABD"/>
            </patternFill>
          </fill>
        </dxf>
      </x14:dxfs>
    </ext>
    <ext xmlns:x14="http://schemas.microsoft.com/office/spreadsheetml/2009/9/main" uri="{EB79DEF2-80B8-43e5-95BD-54CBDDF9020C}">
      <x14:slicerStyles defaultSlicerStyle="SlicerStyleLight1">
        <x14:slicerStyle name="Estilo de segmentación de datos 1"/>
        <x14:slicerStyle name="Estilo de segmentación de datos 2"/>
        <x14:slicerStyle name="Estilo de segmentación de datos 3"/>
        <x14:slicerStyle name="Estilo de segmentación de datos 4"/>
        <x14:slicerStyle name="Estilo de segmentación de datos 5"/>
        <x14:slicerStyle name="Estilo de segmentación de datos 6">
          <x14:slicerStyleElements>
            <x14:slicerStyleElement type="unselectedItemWith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microsoft.com/office/2007/relationships/slicerCache" Target="slicerCaches/slicerCache3.xml"/><Relationship Id="rId26" Type="http://schemas.microsoft.com/office/2007/relationships/slicerCache" Target="slicerCaches/slicerCache11.xml"/><Relationship Id="rId3" Type="http://schemas.openxmlformats.org/officeDocument/2006/relationships/worksheet" Target="worksheets/sheet3.xml"/><Relationship Id="rId21" Type="http://schemas.microsoft.com/office/2007/relationships/slicerCache" Target="slicerCaches/slicerCache6.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07/relationships/slicerCache" Target="slicerCaches/slicerCache2.xml"/><Relationship Id="rId25" Type="http://schemas.microsoft.com/office/2007/relationships/slicerCache" Target="slicerCaches/slicerCache10.xml"/><Relationship Id="rId33" Type="http://schemas.openxmlformats.org/officeDocument/2006/relationships/calcChain" Target="calcChain.xml"/><Relationship Id="rId2" Type="http://schemas.openxmlformats.org/officeDocument/2006/relationships/worksheet" Target="worksheets/sheet2.xml"/><Relationship Id="rId16" Type="http://schemas.microsoft.com/office/2007/relationships/slicerCache" Target="slicerCaches/slicerCache1.xml"/><Relationship Id="rId20" Type="http://schemas.microsoft.com/office/2007/relationships/slicerCache" Target="slicerCaches/slicerCache5.xml"/><Relationship Id="rId29" Type="http://schemas.microsoft.com/office/2007/relationships/slicerCache" Target="slicerCaches/slicerCache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07/relationships/slicerCache" Target="slicerCaches/slicerCache9.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pivotCacheDefinition" Target="pivotCache/pivotCacheDefinition1.xml"/><Relationship Id="rId23" Type="http://schemas.microsoft.com/office/2007/relationships/slicerCache" Target="slicerCaches/slicerCache8.xml"/><Relationship Id="rId28" Type="http://schemas.microsoft.com/office/2007/relationships/slicerCache" Target="slicerCaches/slicerCache13.xml"/><Relationship Id="rId36" Type="http://schemas.openxmlformats.org/officeDocument/2006/relationships/customXml" Target="../customXml/item3.xml"/><Relationship Id="rId10" Type="http://schemas.openxmlformats.org/officeDocument/2006/relationships/worksheet" Target="worksheets/sheet10.xml"/><Relationship Id="rId19" Type="http://schemas.microsoft.com/office/2007/relationships/slicerCache" Target="slicerCaches/slicerCache4.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microsoft.com/office/2007/relationships/slicerCache" Target="slicerCaches/slicerCache7.xml"/><Relationship Id="rId27" Type="http://schemas.microsoft.com/office/2007/relationships/slicerCache" Target="slicerCaches/slicerCache12.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pivotSource>
    <c:name>[INFORME PLAN DE COMPRAS POR PROYECTO JULIO-DICIEMBRE 2023.xlsx]FEBRERO!TablaDinámica4</c:name>
    <c:fmtId val="3"/>
  </c:pivotSource>
  <c:chart>
    <c:autoTitleDeleted val="1"/>
    <c:pivotFmts>
      <c:pivotFmt>
        <c:idx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FEBRERO!$E$38</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FEBRERO!$D$39:$D$46</c:f>
              <c:strCache>
                <c:ptCount val="7"/>
                <c:pt idx="0">
                  <c:v>Feb</c:v>
                </c:pt>
                <c:pt idx="1">
                  <c:v>Mar</c:v>
                </c:pt>
                <c:pt idx="2">
                  <c:v>Abr</c:v>
                </c:pt>
                <c:pt idx="3">
                  <c:v>May</c:v>
                </c:pt>
                <c:pt idx="4">
                  <c:v>Jun</c:v>
                </c:pt>
                <c:pt idx="5">
                  <c:v>Jul</c:v>
                </c:pt>
                <c:pt idx="6">
                  <c:v>Nov</c:v>
                </c:pt>
              </c:strCache>
            </c:strRef>
          </c:cat>
          <c:val>
            <c:numRef>
              <c:f>FEBRERO!$E$39:$E$46</c:f>
              <c:numCache>
                <c:formatCode>General</c:formatCode>
                <c:ptCount val="7"/>
                <c:pt idx="0">
                  <c:v>2</c:v>
                </c:pt>
                <c:pt idx="1">
                  <c:v>7</c:v>
                </c:pt>
                <c:pt idx="2">
                  <c:v>25</c:v>
                </c:pt>
                <c:pt idx="3">
                  <c:v>38</c:v>
                </c:pt>
                <c:pt idx="4">
                  <c:v>2</c:v>
                </c:pt>
                <c:pt idx="5">
                  <c:v>3</c:v>
                </c:pt>
                <c:pt idx="6">
                  <c:v>1</c:v>
                </c:pt>
              </c:numCache>
            </c:numRef>
          </c:val>
          <c:extLst>
            <c:ext xmlns:c16="http://schemas.microsoft.com/office/drawing/2014/chart" uri="{C3380CC4-5D6E-409C-BE32-E72D297353CC}">
              <c16:uniqueId val="{00000000-156F-4390-B738-493D572DDE2A}"/>
            </c:ext>
          </c:extLst>
        </c:ser>
        <c:dLbls>
          <c:dLblPos val="outEnd"/>
          <c:showLegendKey val="0"/>
          <c:showVal val="1"/>
          <c:showCatName val="0"/>
          <c:showSerName val="0"/>
          <c:showPercent val="0"/>
          <c:showBubbleSize val="0"/>
        </c:dLbls>
        <c:gapWidth val="50"/>
        <c:overlap val="-24"/>
        <c:axId val="431436527"/>
        <c:axId val="426132239"/>
      </c:barChart>
      <c:catAx>
        <c:axId val="43143652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132239"/>
        <c:crosses val="autoZero"/>
        <c:auto val="1"/>
        <c:lblAlgn val="ctr"/>
        <c:lblOffset val="100"/>
        <c:noMultiLvlLbl val="0"/>
      </c:catAx>
      <c:valAx>
        <c:axId val="426132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43652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28575" cap="flat" cmpd="sng" algn="ctr">
      <a:solidFill>
        <a:schemeClr val="accent2"/>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pivotSource>
    <c:name>[INFORME PLAN DE COMPRAS POR PROYECTO JULIO-DICIEMBRE 2023.xlsx]MARZO!TablaDinámica4</c:name>
    <c:fmtId val="4"/>
  </c:pivotSource>
  <c:chart>
    <c:autoTitleDeleted val="1"/>
    <c:pivotFmts>
      <c:pivotFmt>
        <c:idx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MARZO!$E$49</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MARZO!$D$50:$D$52</c:f>
              <c:strCache>
                <c:ptCount val="2"/>
                <c:pt idx="0">
                  <c:v>Abr</c:v>
                </c:pt>
                <c:pt idx="1">
                  <c:v>Dic</c:v>
                </c:pt>
              </c:strCache>
            </c:strRef>
          </c:cat>
          <c:val>
            <c:numRef>
              <c:f>MARZO!$E$50:$E$52</c:f>
              <c:numCache>
                <c:formatCode>General</c:formatCode>
                <c:ptCount val="2"/>
                <c:pt idx="0">
                  <c:v>1</c:v>
                </c:pt>
                <c:pt idx="1">
                  <c:v>1</c:v>
                </c:pt>
              </c:numCache>
            </c:numRef>
          </c:val>
          <c:extLst>
            <c:ext xmlns:c16="http://schemas.microsoft.com/office/drawing/2014/chart" uri="{C3380CC4-5D6E-409C-BE32-E72D297353CC}">
              <c16:uniqueId val="{00000000-41FF-4CCB-83E0-F82E51BFEA53}"/>
            </c:ext>
          </c:extLst>
        </c:ser>
        <c:dLbls>
          <c:dLblPos val="outEnd"/>
          <c:showLegendKey val="0"/>
          <c:showVal val="1"/>
          <c:showCatName val="0"/>
          <c:showSerName val="0"/>
          <c:showPercent val="0"/>
          <c:showBubbleSize val="0"/>
        </c:dLbls>
        <c:gapWidth val="50"/>
        <c:overlap val="-24"/>
        <c:axId val="431436527"/>
        <c:axId val="426132239"/>
      </c:barChart>
      <c:catAx>
        <c:axId val="43143652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132239"/>
        <c:crosses val="autoZero"/>
        <c:auto val="1"/>
        <c:lblAlgn val="ctr"/>
        <c:lblOffset val="100"/>
        <c:noMultiLvlLbl val="0"/>
      </c:catAx>
      <c:valAx>
        <c:axId val="426132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436527"/>
        <c:crosses val="autoZero"/>
        <c:crossBetween val="between"/>
      </c:valAx>
      <c:spPr>
        <a:noFill/>
        <a:ln>
          <a:noFill/>
        </a:ln>
        <a:effectLst/>
      </c:spPr>
    </c:plotArea>
    <c:plotVisOnly val="1"/>
    <c:dispBlanksAs val="gap"/>
    <c:showDLblsOverMax val="0"/>
    <c:extLst/>
  </c:chart>
  <c:spPr>
    <a:solidFill>
      <a:schemeClr val="bg1"/>
    </a:solidFill>
    <a:ln w="28575" cap="flat" cmpd="sng" algn="ctr">
      <a:solidFill>
        <a:schemeClr val="accent2"/>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pivotSource>
    <c:name>[INFORME PLAN DE COMPRAS POR PROYECTO JULIO-DICIEMBRE 2023.xlsx]ABRIL!TablaDinámica4</c:name>
    <c:fmtId val="5"/>
  </c:pivotSource>
  <c:chart>
    <c:autoTitleDeleted val="1"/>
    <c:pivotFmts>
      <c:pivotFmt>
        <c:idx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ABRIL!$E$55</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ABRIL!$D$56:$D$57</c:f>
              <c:strCache>
                <c:ptCount val="1"/>
                <c:pt idx="0">
                  <c:v>Abr</c:v>
                </c:pt>
              </c:strCache>
            </c:strRef>
          </c:cat>
          <c:val>
            <c:numRef>
              <c:f>ABRIL!$E$56:$E$57</c:f>
              <c:numCache>
                <c:formatCode>General</c:formatCode>
                <c:ptCount val="1"/>
                <c:pt idx="0">
                  <c:v>33</c:v>
                </c:pt>
              </c:numCache>
            </c:numRef>
          </c:val>
          <c:extLst>
            <c:ext xmlns:c16="http://schemas.microsoft.com/office/drawing/2014/chart" uri="{C3380CC4-5D6E-409C-BE32-E72D297353CC}">
              <c16:uniqueId val="{00000000-75A2-43F0-902D-0A846B92F430}"/>
            </c:ext>
          </c:extLst>
        </c:ser>
        <c:dLbls>
          <c:dLblPos val="outEnd"/>
          <c:showLegendKey val="0"/>
          <c:showVal val="1"/>
          <c:showCatName val="0"/>
          <c:showSerName val="0"/>
          <c:showPercent val="0"/>
          <c:showBubbleSize val="0"/>
        </c:dLbls>
        <c:gapWidth val="50"/>
        <c:overlap val="-24"/>
        <c:axId val="431436527"/>
        <c:axId val="426132239"/>
      </c:barChart>
      <c:catAx>
        <c:axId val="43143652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132239"/>
        <c:crosses val="autoZero"/>
        <c:auto val="1"/>
        <c:lblAlgn val="ctr"/>
        <c:lblOffset val="100"/>
        <c:noMultiLvlLbl val="0"/>
      </c:catAx>
      <c:valAx>
        <c:axId val="426132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436527"/>
        <c:crosses val="autoZero"/>
        <c:crossBetween val="between"/>
      </c:valAx>
      <c:spPr>
        <a:noFill/>
        <a:ln>
          <a:noFill/>
        </a:ln>
        <a:effectLst/>
      </c:spPr>
    </c:plotArea>
    <c:plotVisOnly val="1"/>
    <c:dispBlanksAs val="gap"/>
    <c:showDLblsOverMax val="0"/>
    <c:extLst/>
  </c:chart>
  <c:spPr>
    <a:solidFill>
      <a:schemeClr val="bg1"/>
    </a:solidFill>
    <a:ln w="28575" cap="flat" cmpd="sng" algn="ctr">
      <a:solidFill>
        <a:schemeClr val="accent2"/>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pivotSource>
    <c:name>[INFORME PLAN DE COMPRAS POR PROYECTO JULIO-DICIEMBRE 2023.xlsx]MAYO!TablaDinámica4</c:name>
    <c:fmtId val="6"/>
  </c:pivotSource>
  <c:chart>
    <c:autoTitleDeleted val="1"/>
    <c:pivotFmts>
      <c:pivotFmt>
        <c:idx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MAYO!$E$43</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MAYO!$D$44:$D$50</c:f>
              <c:strCache>
                <c:ptCount val="6"/>
                <c:pt idx="0">
                  <c:v>May</c:v>
                </c:pt>
                <c:pt idx="1">
                  <c:v>Jun</c:v>
                </c:pt>
                <c:pt idx="2">
                  <c:v>Jul</c:v>
                </c:pt>
                <c:pt idx="3">
                  <c:v>Sep</c:v>
                </c:pt>
                <c:pt idx="4">
                  <c:v>Nov</c:v>
                </c:pt>
                <c:pt idx="5">
                  <c:v>Dic</c:v>
                </c:pt>
              </c:strCache>
            </c:strRef>
          </c:cat>
          <c:val>
            <c:numRef>
              <c:f>MAYO!$E$44:$E$50</c:f>
              <c:numCache>
                <c:formatCode>General</c:formatCode>
                <c:ptCount val="6"/>
                <c:pt idx="0">
                  <c:v>82</c:v>
                </c:pt>
                <c:pt idx="1">
                  <c:v>2</c:v>
                </c:pt>
                <c:pt idx="2">
                  <c:v>3</c:v>
                </c:pt>
                <c:pt idx="3">
                  <c:v>2</c:v>
                </c:pt>
                <c:pt idx="4">
                  <c:v>1</c:v>
                </c:pt>
                <c:pt idx="5">
                  <c:v>1</c:v>
                </c:pt>
              </c:numCache>
            </c:numRef>
          </c:val>
          <c:extLst>
            <c:ext xmlns:c16="http://schemas.microsoft.com/office/drawing/2014/chart" uri="{C3380CC4-5D6E-409C-BE32-E72D297353CC}">
              <c16:uniqueId val="{00000003-A85C-4671-BA69-D9F69D40089C}"/>
            </c:ext>
          </c:extLst>
        </c:ser>
        <c:dLbls>
          <c:dLblPos val="outEnd"/>
          <c:showLegendKey val="0"/>
          <c:showVal val="1"/>
          <c:showCatName val="0"/>
          <c:showSerName val="0"/>
          <c:showPercent val="0"/>
          <c:showBubbleSize val="0"/>
        </c:dLbls>
        <c:gapWidth val="50"/>
        <c:overlap val="-24"/>
        <c:axId val="431436527"/>
        <c:axId val="426132239"/>
      </c:barChart>
      <c:catAx>
        <c:axId val="43143652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132239"/>
        <c:crosses val="autoZero"/>
        <c:auto val="1"/>
        <c:lblAlgn val="ctr"/>
        <c:lblOffset val="100"/>
        <c:noMultiLvlLbl val="0"/>
      </c:catAx>
      <c:valAx>
        <c:axId val="426132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436527"/>
        <c:crosses val="autoZero"/>
        <c:crossBetween val="between"/>
      </c:valAx>
      <c:spPr>
        <a:noFill/>
        <a:ln>
          <a:noFill/>
        </a:ln>
        <a:effectLst/>
      </c:spPr>
    </c:plotArea>
    <c:plotVisOnly val="1"/>
    <c:dispBlanksAs val="gap"/>
    <c:showDLblsOverMax val="0"/>
    <c:extLst/>
  </c:chart>
  <c:spPr>
    <a:solidFill>
      <a:schemeClr val="bg1"/>
    </a:solidFill>
    <a:ln w="28575" cap="flat" cmpd="sng" algn="ctr">
      <a:solidFill>
        <a:schemeClr val="accent2"/>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[INFORME PLAN DE COMPRAS POR PROYECTO JULIO-DICIEMBRE 2023.xlsx]% AVANCE!TablaDinámica2</c:name>
    <c:fmtId val="28"/>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65000"/>
                      <a:lumOff val="3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6">
              <a:lumMod val="75000"/>
            </a:schemeClr>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s>
    <c:plotArea>
      <c:layout/>
      <c:ofPieChart>
        <c:ofPieType val="bar"/>
        <c:varyColors val="1"/>
        <c:ser>
          <c:idx val="0"/>
          <c:order val="0"/>
          <c:tx>
            <c:strRef>
              <c:f>'% AVANCE'!$C$9</c:f>
              <c:strCache>
                <c:ptCount val="1"/>
                <c:pt idx="0">
                  <c:v>Total</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4-0F5F-4F27-A691-F71BA0CC976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A0-45C8-85C3-16EE571737EB}"/>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3FA0-45C8-85C3-16EE571737EB}"/>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3FA0-45C8-85C3-16EE571737EB}"/>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3FA0-45C8-85C3-16EE571737EB}"/>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3FA0-45C8-85C3-16EE571737EB}"/>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3FA0-45C8-85C3-16EE571737EB}"/>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3FA0-45C8-85C3-16EE571737E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3FA0-45C8-85C3-16EE571737E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 AVANCE'!$B$10:$B$18</c:f>
              <c:strCache>
                <c:ptCount val="8"/>
                <c:pt idx="0">
                  <c:v>320   CDC2 | INVESTIGACION</c:v>
                </c:pt>
                <c:pt idx="1">
                  <c:v>322   CDC1| NO INVEST. - NO COVID-19</c:v>
                </c:pt>
                <c:pt idx="2">
                  <c:v>330-3 MINISTERIO DE TRABAJO</c:v>
                </c:pt>
                <c:pt idx="3">
                  <c:v>339   CDC2 | INVESTIGACION</c:v>
                </c:pt>
                <c:pt idx="4">
                  <c:v>344   CDC2 | INVEST. - COVID-19</c:v>
                </c:pt>
                <c:pt idx="5">
                  <c:v>358   TENIASIS CISTERCERCOSIS</c:v>
                </c:pt>
                <c:pt idx="6">
                  <c:v>359   CARACTERISTICAS MOLECULARES</c:v>
                </c:pt>
                <c:pt idx="7">
                  <c:v>338   CDC3 | NO INVEST. - MICOTICAS</c:v>
                </c:pt>
              </c:strCache>
            </c:strRef>
          </c:cat>
          <c:val>
            <c:numRef>
              <c:f>'% AVANCE'!$C$10:$C$18</c:f>
              <c:numCache>
                <c:formatCode>0%</c:formatCode>
                <c:ptCount val="8"/>
                <c:pt idx="0">
                  <c:v>0.78500924278439632</c:v>
                </c:pt>
                <c:pt idx="1">
                  <c:v>0.24442105007946985</c:v>
                </c:pt>
                <c:pt idx="2">
                  <c:v>0</c:v>
                </c:pt>
                <c:pt idx="3">
                  <c:v>0</c:v>
                </c:pt>
                <c:pt idx="4">
                  <c:v>0.19754856195744494</c:v>
                </c:pt>
                <c:pt idx="5">
                  <c:v>0</c:v>
                </c:pt>
                <c:pt idx="6">
                  <c:v>5.2037039430146939E-2</c:v>
                </c:pt>
                <c:pt idx="7">
                  <c:v>0</c:v>
                </c:pt>
              </c:numCache>
            </c:numRef>
          </c:val>
          <c:extLst>
            <c:ext xmlns:c16="http://schemas.microsoft.com/office/drawing/2014/chart" uri="{C3380CC4-5D6E-409C-BE32-E72D297353CC}">
              <c16:uniqueId val="{00000000-0F5F-4F27-A691-F71BA0CC9761}"/>
            </c:ext>
          </c:extLst>
        </c:ser>
        <c:dLbls>
          <c:showLegendKey val="0"/>
          <c:showVal val="0"/>
          <c:showCatName val="0"/>
          <c:showSerName val="0"/>
          <c:showPercent val="0"/>
          <c:showBubbleSize val="0"/>
          <c:showLeaderLines val="1"/>
        </c:dLbls>
        <c:gapWidth val="100"/>
        <c:secondPieSize val="75"/>
        <c:serLines>
          <c:spPr>
            <a:ln w="9525" cap="flat" cmpd="sng" algn="ctr">
              <a:solidFill>
                <a:schemeClr val="tx1">
                  <a:lumMod val="35000"/>
                  <a:lumOff val="65000"/>
                </a:schemeClr>
              </a:solidFill>
              <a:round/>
            </a:ln>
            <a:effectLst/>
          </c:spPr>
        </c:serLines>
      </c:ofPie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19050" cap="flat" cmpd="sng" algn="ctr">
      <a:solidFill>
        <a:schemeClr val="accent2"/>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R_MARZO!$B$9</c:f>
              <c:strCache>
                <c:ptCount val="1"/>
                <c:pt idx="0">
                  <c:v> PROCESOS RADICADOS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R_MARZO!$C$7</c:f>
              <c:strCache>
                <c:ptCount val="1"/>
                <c:pt idx="0">
                  <c:v> PROCESOS </c:v>
                </c:pt>
              </c:strCache>
            </c:strRef>
          </c:cat>
          <c:val>
            <c:numRef>
              <c:f>R_MARZO!$C$9</c:f>
              <c:numCache>
                <c:formatCode>_(* #,##0_);_(* \(#,##0\);_(* "-"_);_(@_)</c:formatCode>
                <c:ptCount val="1"/>
                <c:pt idx="0">
                  <c:v>3</c:v>
                </c:pt>
              </c:numCache>
            </c:numRef>
          </c:val>
          <c:extLst>
            <c:ext xmlns:c16="http://schemas.microsoft.com/office/drawing/2014/chart" uri="{C3380CC4-5D6E-409C-BE32-E72D297353CC}">
              <c16:uniqueId val="{00000000-EFDC-46BD-A975-5CF73ECACD10}"/>
            </c:ext>
          </c:extLst>
        </c:ser>
        <c:ser>
          <c:idx val="1"/>
          <c:order val="1"/>
          <c:tx>
            <c:strRef>
              <c:f>R_MARZO!$B$10</c:f>
              <c:strCache>
                <c:ptCount val="1"/>
                <c:pt idx="0">
                  <c:v> PROCESOS NO RADICADOS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R_MARZO!$C$7</c:f>
              <c:strCache>
                <c:ptCount val="1"/>
                <c:pt idx="0">
                  <c:v> PROCESOS </c:v>
                </c:pt>
              </c:strCache>
            </c:strRef>
          </c:cat>
          <c:val>
            <c:numRef>
              <c:f>R_MARZO!$C$10</c:f>
              <c:numCache>
                <c:formatCode>_(* #,##0_);_(* \(#,##0\);_(* "-"_);_(@_)</c:formatCode>
                <c:ptCount val="1"/>
                <c:pt idx="0">
                  <c:v>1</c:v>
                </c:pt>
              </c:numCache>
            </c:numRef>
          </c:val>
          <c:extLst>
            <c:ext xmlns:c16="http://schemas.microsoft.com/office/drawing/2014/chart" uri="{C3380CC4-5D6E-409C-BE32-E72D297353CC}">
              <c16:uniqueId val="{00000001-EFDC-46BD-A975-5CF73ECACD10}"/>
            </c:ext>
          </c:extLst>
        </c:ser>
        <c:dLbls>
          <c:showLegendKey val="0"/>
          <c:showVal val="0"/>
          <c:showCatName val="0"/>
          <c:showSerName val="0"/>
          <c:showPercent val="0"/>
          <c:showBubbleSize val="0"/>
        </c:dLbls>
        <c:gapWidth val="150"/>
        <c:overlap val="100"/>
        <c:axId val="632161328"/>
        <c:axId val="632162288"/>
      </c:barChart>
      <c:catAx>
        <c:axId val="63216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2162288"/>
        <c:crosses val="autoZero"/>
        <c:auto val="1"/>
        <c:lblAlgn val="ctr"/>
        <c:lblOffset val="100"/>
        <c:noMultiLvlLbl val="0"/>
      </c:catAx>
      <c:valAx>
        <c:axId val="63216228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216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19050" cap="flat" cmpd="sng" algn="ctr">
      <a:solidFill>
        <a:schemeClr val="accent2"/>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'R-ABRIL'!$B$9</c:f>
              <c:strCache>
                <c:ptCount val="1"/>
                <c:pt idx="0">
                  <c:v> PROCESOS RADICADOS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'R-ABRIL'!$C$7</c:f>
              <c:strCache>
                <c:ptCount val="1"/>
                <c:pt idx="0">
                  <c:v> PROCESOS </c:v>
                </c:pt>
              </c:strCache>
            </c:strRef>
          </c:cat>
          <c:val>
            <c:numRef>
              <c:f>'R-ABRIL'!$C$9</c:f>
              <c:numCache>
                <c:formatCode>_(* #,##0_);_(* \(#,##0\);_(* "-"_);_(@_)</c:formatCode>
                <c:ptCount val="1"/>
                <c:pt idx="0">
                  <c:v>10</c:v>
                </c:pt>
              </c:numCache>
            </c:numRef>
          </c:val>
          <c:extLst>
            <c:ext xmlns:c16="http://schemas.microsoft.com/office/drawing/2014/chart" uri="{C3380CC4-5D6E-409C-BE32-E72D297353CC}">
              <c16:uniqueId val="{00000000-E5A9-404D-8FD4-04DAB83442A1}"/>
            </c:ext>
          </c:extLst>
        </c:ser>
        <c:ser>
          <c:idx val="1"/>
          <c:order val="1"/>
          <c:tx>
            <c:strRef>
              <c:f>'R-ABRIL'!$B$10</c:f>
              <c:strCache>
                <c:ptCount val="1"/>
                <c:pt idx="0">
                  <c:v> PROCESOS NO RADICADOS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'R-ABRIL'!$C$7</c:f>
              <c:strCache>
                <c:ptCount val="1"/>
                <c:pt idx="0">
                  <c:v> PROCESOS </c:v>
                </c:pt>
              </c:strCache>
            </c:strRef>
          </c:cat>
          <c:val>
            <c:numRef>
              <c:f>'R-ABRIL'!$C$10</c:f>
              <c:numCache>
                <c:formatCode>_(* #,##0_);_(* \(#,##0\);_(* "-"_);_(@_)</c:formatCode>
                <c:ptCount val="1"/>
                <c:pt idx="0">
                  <c:v>23</c:v>
                </c:pt>
              </c:numCache>
            </c:numRef>
          </c:val>
          <c:extLst>
            <c:ext xmlns:c16="http://schemas.microsoft.com/office/drawing/2014/chart" uri="{C3380CC4-5D6E-409C-BE32-E72D297353CC}">
              <c16:uniqueId val="{00000001-E5A9-404D-8FD4-04DAB83442A1}"/>
            </c:ext>
          </c:extLst>
        </c:ser>
        <c:dLbls>
          <c:showLegendKey val="0"/>
          <c:showVal val="0"/>
          <c:showCatName val="0"/>
          <c:showSerName val="0"/>
          <c:showPercent val="0"/>
          <c:showBubbleSize val="0"/>
        </c:dLbls>
        <c:gapWidth val="150"/>
        <c:overlap val="100"/>
        <c:axId val="632161328"/>
        <c:axId val="632162288"/>
      </c:barChart>
      <c:catAx>
        <c:axId val="63216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2162288"/>
        <c:crosses val="autoZero"/>
        <c:auto val="1"/>
        <c:lblAlgn val="ctr"/>
        <c:lblOffset val="100"/>
        <c:noMultiLvlLbl val="0"/>
      </c:catAx>
      <c:valAx>
        <c:axId val="63216228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216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19050" cap="flat" cmpd="sng" algn="ctr">
      <a:solidFill>
        <a:schemeClr val="accent2"/>
      </a:solid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'R-MAYO'!$B$9</c:f>
              <c:strCache>
                <c:ptCount val="1"/>
                <c:pt idx="0">
                  <c:v> PROCESOS RADICADOS </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'R-MAYO'!$C$7</c:f>
              <c:strCache>
                <c:ptCount val="1"/>
                <c:pt idx="0">
                  <c:v> PROCESOS </c:v>
                </c:pt>
              </c:strCache>
            </c:strRef>
          </c:cat>
          <c:val>
            <c:numRef>
              <c:f>'R-MAYO'!$C$9</c:f>
              <c:numCache>
                <c:formatCode>_(* #,##0_);_(* \(#,##0\);_(* "-"_);_(@_)</c:formatCode>
                <c:ptCount val="1"/>
                <c:pt idx="0">
                  <c:v>14</c:v>
                </c:pt>
              </c:numCache>
            </c:numRef>
          </c:val>
          <c:extLst>
            <c:ext xmlns:c16="http://schemas.microsoft.com/office/drawing/2014/chart" uri="{C3380CC4-5D6E-409C-BE32-E72D297353CC}">
              <c16:uniqueId val="{00000000-FA59-4ACA-8CEB-F23386108CBB}"/>
            </c:ext>
          </c:extLst>
        </c:ser>
        <c:ser>
          <c:idx val="1"/>
          <c:order val="1"/>
          <c:tx>
            <c:strRef>
              <c:f>'R-MAYO'!$B$10</c:f>
              <c:strCache>
                <c:ptCount val="1"/>
                <c:pt idx="0">
                  <c:v> PROCESOS NO RADICADOS </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800" b="0" i="0" u="none" strike="noStrike" kern="1200" baseline="0">
                    <a:solidFill>
                      <a:schemeClr val="bg1"/>
                    </a:solidFill>
                    <a:latin typeface="+mn-lt"/>
                    <a:ea typeface="+mn-ea"/>
                    <a:cs typeface="+mn-cs"/>
                  </a:defRPr>
                </a:pPr>
                <a:endParaRPr lang="es-CO"/>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'R-MAYO'!$C$7</c:f>
              <c:strCache>
                <c:ptCount val="1"/>
                <c:pt idx="0">
                  <c:v> PROCESOS </c:v>
                </c:pt>
              </c:strCache>
            </c:strRef>
          </c:cat>
          <c:val>
            <c:numRef>
              <c:f>'R-MAYO'!$C$10</c:f>
              <c:numCache>
                <c:formatCode>_(* #,##0_);_(* \(#,##0\);_(* "-"_);_(@_)</c:formatCode>
                <c:ptCount val="1"/>
                <c:pt idx="0">
                  <c:v>68</c:v>
                </c:pt>
              </c:numCache>
            </c:numRef>
          </c:val>
          <c:extLst>
            <c:ext xmlns:c16="http://schemas.microsoft.com/office/drawing/2014/chart" uri="{C3380CC4-5D6E-409C-BE32-E72D297353CC}">
              <c16:uniqueId val="{00000001-FA59-4ACA-8CEB-F23386108CBB}"/>
            </c:ext>
          </c:extLst>
        </c:ser>
        <c:dLbls>
          <c:showLegendKey val="0"/>
          <c:showVal val="0"/>
          <c:showCatName val="0"/>
          <c:showSerName val="0"/>
          <c:showPercent val="0"/>
          <c:showBubbleSize val="0"/>
        </c:dLbls>
        <c:gapWidth val="150"/>
        <c:overlap val="100"/>
        <c:axId val="632161328"/>
        <c:axId val="632162288"/>
      </c:barChart>
      <c:catAx>
        <c:axId val="632161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2162288"/>
        <c:crosses val="autoZero"/>
        <c:auto val="1"/>
        <c:lblAlgn val="ctr"/>
        <c:lblOffset val="100"/>
        <c:noMultiLvlLbl val="0"/>
      </c:catAx>
      <c:valAx>
        <c:axId val="632162288"/>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63216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19050" cap="flat" cmpd="sng" algn="ctr">
      <a:solidFill>
        <a:schemeClr val="accent2"/>
      </a:solid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4"/>
    </mc:Choice>
    <mc:Fallback>
      <c:style val="4"/>
    </mc:Fallback>
  </mc:AlternateContent>
  <c:pivotSource>
    <c:name>[INFORME PLAN DE COMPRAS POR PROYECTO JULIO-DICIEMBRE 2023.xlsx]TABLERO!TablaDinámica4</c:name>
    <c:fmtId val="8"/>
  </c:pivotSource>
  <c:chart>
    <c:autoTitleDeleted val="1"/>
    <c:pivotFmts>
      <c:pivotFmt>
        <c:idx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circle"/>
          <c:size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w="9525">
              <a:solidFill>
                <a:schemeClr val="accent2"/>
              </a:solidFill>
              <a:round/>
            </a:ln>
            <a:effectLst>
              <a:outerShdw blurRad="57150" dist="19050" dir="5400000" algn="ctr" rotWithShape="0">
                <a:srgbClr val="000000">
                  <a:alpha val="63000"/>
                </a:srgbClr>
              </a:outerShdw>
            </a:effectLst>
          </c:spPr>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1"/>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4"/>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5"/>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6"/>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7"/>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TABLERO!$E$43</c:f>
              <c:strCache>
                <c:ptCount val="1"/>
                <c:pt idx="0">
                  <c:v>Total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TABLERO!$D$44:$D$50</c:f>
              <c:strCache>
                <c:ptCount val="6"/>
                <c:pt idx="0">
                  <c:v>May</c:v>
                </c:pt>
                <c:pt idx="1">
                  <c:v>Jun</c:v>
                </c:pt>
                <c:pt idx="2">
                  <c:v>Jul</c:v>
                </c:pt>
                <c:pt idx="3">
                  <c:v>Sep</c:v>
                </c:pt>
                <c:pt idx="4">
                  <c:v>Nov</c:v>
                </c:pt>
                <c:pt idx="5">
                  <c:v>Dic</c:v>
                </c:pt>
              </c:strCache>
            </c:strRef>
          </c:cat>
          <c:val>
            <c:numRef>
              <c:f>TABLERO!$E$44:$E$50</c:f>
              <c:numCache>
                <c:formatCode>General</c:formatCode>
                <c:ptCount val="6"/>
                <c:pt idx="0">
                  <c:v>82</c:v>
                </c:pt>
                <c:pt idx="1">
                  <c:v>2</c:v>
                </c:pt>
                <c:pt idx="2">
                  <c:v>3</c:v>
                </c:pt>
                <c:pt idx="3">
                  <c:v>2</c:v>
                </c:pt>
                <c:pt idx="4">
                  <c:v>1</c:v>
                </c:pt>
                <c:pt idx="5">
                  <c:v>1</c:v>
                </c:pt>
              </c:numCache>
            </c:numRef>
          </c:val>
          <c:extLst>
            <c:ext xmlns:c16="http://schemas.microsoft.com/office/drawing/2014/chart" uri="{C3380CC4-5D6E-409C-BE32-E72D297353CC}">
              <c16:uniqueId val="{00000000-4825-4A6D-93EF-7200C018A1EE}"/>
            </c:ext>
          </c:extLst>
        </c:ser>
        <c:dLbls>
          <c:dLblPos val="outEnd"/>
          <c:showLegendKey val="0"/>
          <c:showVal val="1"/>
          <c:showCatName val="0"/>
          <c:showSerName val="0"/>
          <c:showPercent val="0"/>
          <c:showBubbleSize val="0"/>
        </c:dLbls>
        <c:gapWidth val="50"/>
        <c:overlap val="-24"/>
        <c:axId val="431436527"/>
        <c:axId val="426132239"/>
      </c:barChart>
      <c:catAx>
        <c:axId val="431436527"/>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26132239"/>
        <c:crosses val="autoZero"/>
        <c:auto val="1"/>
        <c:lblAlgn val="ctr"/>
        <c:lblOffset val="100"/>
        <c:noMultiLvlLbl val="0"/>
      </c:catAx>
      <c:valAx>
        <c:axId val="42613223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1436527"/>
        <c:crosses val="autoZero"/>
        <c:crossBetween val="between"/>
      </c:valAx>
      <c:spPr>
        <a:noFill/>
        <a:ln>
          <a:noFill/>
        </a:ln>
        <a:effectLst/>
      </c:spPr>
    </c:plotArea>
    <c:plotVisOnly val="1"/>
    <c:dispBlanksAs val="gap"/>
    <c:showDLblsOverMax val="0"/>
    <c:extLst/>
  </c:chart>
  <c:spPr>
    <a:solidFill>
      <a:schemeClr val="bg1"/>
    </a:solidFill>
    <a:ln w="28575" cap="flat" cmpd="sng" algn="ctr">
      <a:solidFill>
        <a:schemeClr val="accent2"/>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withinLinear" id="15">
  <a:schemeClr val="accent2"/>
</cs:colorStyle>
</file>

<file path=xl/charts/colors2.xml><?xml version="1.0" encoding="utf-8"?>
<cs:colorStyle xmlns:cs="http://schemas.microsoft.com/office/drawing/2012/chartStyle" xmlns:a="http://schemas.openxmlformats.org/drawingml/2006/main" meth="withinLinear" id="15">
  <a:schemeClr val="accent2"/>
</cs:colorStyle>
</file>

<file path=xl/charts/colors3.xml><?xml version="1.0" encoding="utf-8"?>
<cs:colorStyle xmlns:cs="http://schemas.microsoft.com/office/drawing/2012/chartStyle" xmlns:a="http://schemas.openxmlformats.org/drawingml/2006/main" meth="withinLinear" id="15">
  <a:schemeClr val="accent2"/>
</cs:colorStyle>
</file>

<file path=xl/charts/colors4.xml><?xml version="1.0" encoding="utf-8"?>
<cs:colorStyle xmlns:cs="http://schemas.microsoft.com/office/drawing/2012/chartStyle" xmlns:a="http://schemas.openxmlformats.org/drawingml/2006/main" meth="withinLinear" id="15">
  <a:schemeClr val="accent2"/>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withinLinear" id="15">
  <a:schemeClr val="accent2"/>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33">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65000"/>
        <a:lumOff val="3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50000"/>
            <a:lumOff val="50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19050">
        <a:solidFill>
          <a:schemeClr val="lt1"/>
        </a:solidFill>
      </a:ln>
    </cs:spPr>
  </cs:dataPoint>
  <cs:dataPoint3D>
    <cs:lnRef idx="0"/>
    <cs:fillRef idx="0">
      <cs:styleClr val="auto"/>
    </cs:fillRef>
    <cs:effectRef idx="0"/>
    <cs:fontRef idx="minor">
      <a:schemeClr val="tx1"/>
    </cs:fontRef>
    <cs:spPr>
      <a:solidFill>
        <a:schemeClr val="phClr"/>
      </a:solidFill>
      <a:ln w="1905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40" b="0" kern="1200" spc="0"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microsoft.com/office/2007/relationships/hdphoto" Target="../media/hdphoto2.wdp"/><Relationship Id="rId2" Type="http://schemas.openxmlformats.org/officeDocument/2006/relationships/image" Target="../media/image2.png"/><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microsoft.com/office/2007/relationships/hdphoto" Target="../media/hdphoto3.wdp"/><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chart" Target="../charts/chart7.xml"/><Relationship Id="rId2" Type="http://schemas.microsoft.com/office/2007/relationships/hdphoto" Target="../media/hdphoto3.wdp"/><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chart" Target="../charts/chart8.xml"/><Relationship Id="rId2" Type="http://schemas.microsoft.com/office/2007/relationships/hdphoto" Target="../media/hdphoto3.wdp"/><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10584</xdr:colOff>
      <xdr:row>9</xdr:row>
      <xdr:rowOff>84666</xdr:rowOff>
    </xdr:from>
    <xdr:to>
      <xdr:col>2</xdr:col>
      <xdr:colOff>10584</xdr:colOff>
      <xdr:row>23</xdr:row>
      <xdr:rowOff>1057</xdr:rowOff>
    </xdr:to>
    <mc:AlternateContent xmlns:mc="http://schemas.openxmlformats.org/markup-compatibility/2006" xmlns:a14="http://schemas.microsoft.com/office/drawing/2010/main">
      <mc:Choice Requires="a14">
        <xdr:graphicFrame macro="">
          <xdr:nvGraphicFramePr>
            <xdr:cNvPr id="11" name="PROYECTO/SIFI">
              <a:extLst>
                <a:ext uri="{FF2B5EF4-FFF2-40B4-BE49-F238E27FC236}">
                  <a16:creationId xmlns:a16="http://schemas.microsoft.com/office/drawing/2014/main" id="{5D9ECE0B-88CE-42E9-2BB1-E25A6DF86973}"/>
                </a:ext>
              </a:extLst>
            </xdr:cNvPr>
            <xdr:cNvGraphicFramePr/>
          </xdr:nvGraphicFramePr>
          <xdr:xfrm>
            <a:off x="0" y="0"/>
            <a:ext cx="0" cy="0"/>
          </xdr:xfrm>
          <a:graphic>
            <a:graphicData uri="http://schemas.microsoft.com/office/drawing/2010/slicer">
              <sle:slicer xmlns:sle="http://schemas.microsoft.com/office/drawing/2010/slicer" name="PROYECTO/SIFI"/>
            </a:graphicData>
          </a:graphic>
        </xdr:graphicFrame>
      </mc:Choice>
      <mc:Fallback xmlns="">
        <xdr:sp macro="" textlink="">
          <xdr:nvSpPr>
            <xdr:cNvPr id="0" name=""/>
            <xdr:cNvSpPr>
              <a:spLocks noTextEdit="1"/>
            </xdr:cNvSpPr>
          </xdr:nvSpPr>
          <xdr:spPr>
            <a:xfrm>
              <a:off x="116417" y="1915583"/>
              <a:ext cx="2910417" cy="2730499"/>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0</xdr:row>
      <xdr:rowOff>95249</xdr:rowOff>
    </xdr:from>
    <xdr:to>
      <xdr:col>2</xdr:col>
      <xdr:colOff>5583</xdr:colOff>
      <xdr:row>9</xdr:row>
      <xdr:rowOff>0</xdr:rowOff>
    </xdr:to>
    <mc:AlternateContent xmlns:mc="http://schemas.openxmlformats.org/markup-compatibility/2006" xmlns:a14="http://schemas.microsoft.com/office/drawing/2010/main">
      <mc:Choice Requires="a14">
        <xdr:graphicFrame macro="">
          <xdr:nvGraphicFramePr>
            <xdr:cNvPr id="14" name="MODALIDAD &#10;CONTRACTUAL">
              <a:extLst>
                <a:ext uri="{FF2B5EF4-FFF2-40B4-BE49-F238E27FC236}">
                  <a16:creationId xmlns:a16="http://schemas.microsoft.com/office/drawing/2014/main" id="{7F1E6971-BA61-A297-7506-3A05D62748BF}"/>
                </a:ext>
              </a:extLst>
            </xdr:cNvPr>
            <xdr:cNvGraphicFramePr/>
          </xdr:nvGraphicFramePr>
          <xdr:xfrm>
            <a:off x="0" y="0"/>
            <a:ext cx="0" cy="0"/>
          </xdr:xfrm>
          <a:graphic>
            <a:graphicData uri="http://schemas.microsoft.com/office/drawing/2010/slicer">
              <sle:slicer xmlns:sle="http://schemas.microsoft.com/office/drawing/2010/slicer" name="MODALIDAD &#10;CONTRACTUAL"/>
            </a:graphicData>
          </a:graphic>
        </xdr:graphicFrame>
      </mc:Choice>
      <mc:Fallback xmlns="">
        <xdr:sp macro="" textlink="">
          <xdr:nvSpPr>
            <xdr:cNvPr id="0" name=""/>
            <xdr:cNvSpPr>
              <a:spLocks noTextEdit="1"/>
            </xdr:cNvSpPr>
          </xdr:nvSpPr>
          <xdr:spPr>
            <a:xfrm>
              <a:off x="105833" y="95249"/>
              <a:ext cx="2916000" cy="173566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3</xdr:col>
      <xdr:colOff>0</xdr:colOff>
      <xdr:row>3</xdr:row>
      <xdr:rowOff>0</xdr:rowOff>
    </xdr:from>
    <xdr:to>
      <xdr:col>13</xdr:col>
      <xdr:colOff>0</xdr:colOff>
      <xdr:row>6</xdr:row>
      <xdr:rowOff>0</xdr:rowOff>
    </xdr:to>
    <xdr:sp macro="" textlink="">
      <xdr:nvSpPr>
        <xdr:cNvPr id="23" name="Rectangle: Rounded Corners 16">
          <a:extLst>
            <a:ext uri="{FF2B5EF4-FFF2-40B4-BE49-F238E27FC236}">
              <a16:creationId xmlns:a16="http://schemas.microsoft.com/office/drawing/2014/main" id="{933C96F2-4877-454B-8E72-51F931DC243D}"/>
            </a:ext>
          </a:extLst>
        </xdr:cNvPr>
        <xdr:cNvSpPr/>
      </xdr:nvSpPr>
      <xdr:spPr>
        <a:xfrm>
          <a:off x="3111500" y="719667"/>
          <a:ext cx="10107083" cy="613833"/>
        </a:xfrm>
        <a:prstGeom prst="roundRect">
          <a:avLst>
            <a:gd name="adj" fmla="val 8233"/>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576000" bIns="0" rtlCol="0" anchor="b"/>
        <a:lstStyle/>
        <a:p>
          <a:pPr algn="ctr"/>
          <a:r>
            <a:rPr lang="en-US" sz="2800" b="1">
              <a:solidFill>
                <a:schemeClr val="bg1"/>
              </a:solidFill>
            </a:rPr>
            <a:t> </a:t>
          </a:r>
        </a:p>
      </xdr:txBody>
    </xdr:sp>
    <xdr:clientData/>
  </xdr:twoCellAnchor>
  <xdr:twoCellAnchor>
    <xdr:from>
      <xdr:col>4</xdr:col>
      <xdr:colOff>584215</xdr:colOff>
      <xdr:row>3</xdr:row>
      <xdr:rowOff>0</xdr:rowOff>
    </xdr:from>
    <xdr:to>
      <xdr:col>9</xdr:col>
      <xdr:colOff>177785</xdr:colOff>
      <xdr:row>6</xdr:row>
      <xdr:rowOff>34239</xdr:rowOff>
    </xdr:to>
    <xdr:grpSp>
      <xdr:nvGrpSpPr>
        <xdr:cNvPr id="32" name="Grupo 31">
          <a:extLst>
            <a:ext uri="{FF2B5EF4-FFF2-40B4-BE49-F238E27FC236}">
              <a16:creationId xmlns:a16="http://schemas.microsoft.com/office/drawing/2014/main" id="{10C94427-1949-9841-47F4-A8A83155BB9C}"/>
            </a:ext>
          </a:extLst>
        </xdr:cNvPr>
        <xdr:cNvGrpSpPr/>
      </xdr:nvGrpSpPr>
      <xdr:grpSpPr>
        <a:xfrm>
          <a:off x="6278048" y="719667"/>
          <a:ext cx="3773987" cy="648072"/>
          <a:chOff x="7985848" y="719667"/>
          <a:chExt cx="3773987" cy="648072"/>
        </a:xfrm>
      </xdr:grpSpPr>
      <xdr:sp macro="" textlink="">
        <xdr:nvSpPr>
          <xdr:cNvPr id="30" name="TextBox 17">
            <a:extLst>
              <a:ext uri="{FF2B5EF4-FFF2-40B4-BE49-F238E27FC236}">
                <a16:creationId xmlns:a16="http://schemas.microsoft.com/office/drawing/2014/main" id="{C95BE430-D227-4D62-823F-708C40363FB8}"/>
              </a:ext>
            </a:extLst>
          </xdr:cNvPr>
          <xdr:cNvSpPr txBox="1"/>
        </xdr:nvSpPr>
        <xdr:spPr>
          <a:xfrm>
            <a:off x="7985848" y="719667"/>
            <a:ext cx="3773987" cy="3114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400" b="1">
                <a:solidFill>
                  <a:schemeClr val="bg1"/>
                </a:solidFill>
              </a:rPr>
              <a:t>NUMERO</a:t>
            </a:r>
            <a:r>
              <a:rPr lang="es-ES" sz="1400" b="1" baseline="0">
                <a:solidFill>
                  <a:schemeClr val="bg1"/>
                </a:solidFill>
              </a:rPr>
              <a:t> TOTAL DE PROYECTOS</a:t>
            </a:r>
            <a:endParaRPr lang="es-ES" sz="1400" b="1">
              <a:solidFill>
                <a:schemeClr val="bg1"/>
              </a:solidFill>
            </a:endParaRPr>
          </a:p>
        </xdr:txBody>
      </xdr:sp>
      <xdr:sp macro="" textlink="$G$4">
        <xdr:nvSpPr>
          <xdr:cNvPr id="31" name="CuadroTexto 30">
            <a:extLst>
              <a:ext uri="{FF2B5EF4-FFF2-40B4-BE49-F238E27FC236}">
                <a16:creationId xmlns:a16="http://schemas.microsoft.com/office/drawing/2014/main" id="{449BE8D6-9FDA-44D0-866C-7930B4CF8361}"/>
              </a:ext>
            </a:extLst>
          </xdr:cNvPr>
          <xdr:cNvSpPr txBox="1"/>
        </xdr:nvSpPr>
        <xdr:spPr>
          <a:xfrm>
            <a:off x="9372340" y="866768"/>
            <a:ext cx="1021015" cy="500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fld id="{8F9C6A44-62F6-446C-A574-5266FCDF575B}" type="TxLink">
              <a:rPr lang="en-US" sz="3200" b="1" i="0" u="none" strike="noStrike" baseline="0">
                <a:solidFill>
                  <a:schemeClr val="bg1"/>
                </a:solidFill>
                <a:latin typeface="Calibri"/>
                <a:cs typeface="Calibri"/>
              </a:rPr>
              <a:pPr algn="ctr"/>
              <a:t>79</a:t>
            </a:fld>
            <a:endParaRPr lang="es-ES" sz="3200" b="1">
              <a:solidFill>
                <a:schemeClr val="bg1"/>
              </a:solidFill>
            </a:endParaRPr>
          </a:p>
        </xdr:txBody>
      </xdr:sp>
    </xdr:grpSp>
    <xdr:clientData/>
  </xdr:twoCellAnchor>
  <xdr:twoCellAnchor>
    <xdr:from>
      <xdr:col>5</xdr:col>
      <xdr:colOff>74084</xdr:colOff>
      <xdr:row>6</xdr:row>
      <xdr:rowOff>95249</xdr:rowOff>
    </xdr:from>
    <xdr:to>
      <xdr:col>13</xdr:col>
      <xdr:colOff>0</xdr:colOff>
      <xdr:row>22</xdr:row>
      <xdr:rowOff>201082</xdr:rowOff>
    </xdr:to>
    <xdr:graphicFrame macro="">
      <xdr:nvGraphicFramePr>
        <xdr:cNvPr id="33" name="Gráfico 32">
          <a:extLst>
            <a:ext uri="{FF2B5EF4-FFF2-40B4-BE49-F238E27FC236}">
              <a16:creationId xmlns:a16="http://schemas.microsoft.com/office/drawing/2014/main" id="{50959342-B43E-5FF8-BEDF-6CBBD50EE1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73605</xdr:colOff>
      <xdr:row>1</xdr:row>
      <xdr:rowOff>4258</xdr:rowOff>
    </xdr:from>
    <xdr:to>
      <xdr:col>3</xdr:col>
      <xdr:colOff>910650</xdr:colOff>
      <xdr:row>1</xdr:row>
      <xdr:rowOff>512759</xdr:rowOff>
    </xdr:to>
    <xdr:grpSp>
      <xdr:nvGrpSpPr>
        <xdr:cNvPr id="36" name="Grupo 35">
          <a:extLst>
            <a:ext uri="{FF2B5EF4-FFF2-40B4-BE49-F238E27FC236}">
              <a16:creationId xmlns:a16="http://schemas.microsoft.com/office/drawing/2014/main" id="{654F4660-2D6B-C124-7142-F19AD0CE26DC}"/>
            </a:ext>
          </a:extLst>
        </xdr:cNvPr>
        <xdr:cNvGrpSpPr/>
      </xdr:nvGrpSpPr>
      <xdr:grpSpPr>
        <a:xfrm>
          <a:off x="3185105" y="99508"/>
          <a:ext cx="837045" cy="508501"/>
          <a:chOff x="4042833" y="709083"/>
          <a:chExt cx="3443796" cy="2092088"/>
        </a:xfrm>
      </xdr:grpSpPr>
      <xdr:pic>
        <xdr:nvPicPr>
          <xdr:cNvPr id="34" name="Picture 4" descr="Instituto Nacional de Salud | Biblioteca Juan Roa Vasquez">
            <a:extLst>
              <a:ext uri="{FF2B5EF4-FFF2-40B4-BE49-F238E27FC236}">
                <a16:creationId xmlns:a16="http://schemas.microsoft.com/office/drawing/2014/main" id="{30E901D1-04A8-429F-B4B4-5F8DA6761318}"/>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r="58358"/>
          <a:stretch/>
        </xdr:blipFill>
        <xdr:spPr bwMode="auto">
          <a:xfrm>
            <a:off x="4042833" y="709083"/>
            <a:ext cx="3443796" cy="2092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35" name="Oval 1">
            <a:extLst>
              <a:ext uri="{FF2B5EF4-FFF2-40B4-BE49-F238E27FC236}">
                <a16:creationId xmlns:a16="http://schemas.microsoft.com/office/drawing/2014/main" id="{7671288D-6DBD-489B-A3CF-83EA8417D404}"/>
              </a:ext>
            </a:extLst>
          </xdr:cNvPr>
          <xdr:cNvSpPr/>
        </xdr:nvSpPr>
        <xdr:spPr>
          <a:xfrm>
            <a:off x="4269095" y="1447577"/>
            <a:ext cx="206122" cy="20818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3</xdr:col>
      <xdr:colOff>1008675</xdr:colOff>
      <xdr:row>0</xdr:row>
      <xdr:rowOff>61572</xdr:rowOff>
    </xdr:from>
    <xdr:to>
      <xdr:col>3</xdr:col>
      <xdr:colOff>2436284</xdr:colOff>
      <xdr:row>2</xdr:row>
      <xdr:rowOff>56659</xdr:rowOff>
    </xdr:to>
    <xdr:grpSp>
      <xdr:nvGrpSpPr>
        <xdr:cNvPr id="37" name="Grupo 36">
          <a:extLst>
            <a:ext uri="{FF2B5EF4-FFF2-40B4-BE49-F238E27FC236}">
              <a16:creationId xmlns:a16="http://schemas.microsoft.com/office/drawing/2014/main" id="{E456A40D-5C5A-4FF6-8336-7FE816A1247B}"/>
            </a:ext>
          </a:extLst>
        </xdr:cNvPr>
        <xdr:cNvGrpSpPr/>
      </xdr:nvGrpSpPr>
      <xdr:grpSpPr>
        <a:xfrm>
          <a:off x="4120175" y="61572"/>
          <a:ext cx="1427609" cy="619504"/>
          <a:chOff x="6683766" y="1051100"/>
          <a:chExt cx="1629035" cy="630155"/>
        </a:xfrm>
      </xdr:grpSpPr>
      <xdr:sp macro="" textlink="">
        <xdr:nvSpPr>
          <xdr:cNvPr id="38" name="CuadroTexto 8">
            <a:extLst>
              <a:ext uri="{FF2B5EF4-FFF2-40B4-BE49-F238E27FC236}">
                <a16:creationId xmlns:a16="http://schemas.microsoft.com/office/drawing/2014/main" id="{996A1803-3179-4E8C-B868-6D9B15FE1F7E}"/>
              </a:ext>
            </a:extLst>
          </xdr:cNvPr>
          <xdr:cNvSpPr txBox="1"/>
        </xdr:nvSpPr>
        <xdr:spPr>
          <a:xfrm>
            <a:off x="6683766" y="1051100"/>
            <a:ext cx="769375" cy="605070"/>
          </a:xfrm>
          <a:prstGeom prst="rect">
            <a:avLst/>
          </a:prstGeom>
          <a:noFill/>
        </xdr:spPr>
        <xdr:txBody>
          <a:bodyPr wrap="square" lIns="0" tIns="0" rIns="0" bIns="0" anchor="ctr">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800" b="1">
                <a:solidFill>
                  <a:schemeClr val="bg1"/>
                </a:solidFill>
                <a:cs typeface="Times New Roman" panose="02020603050405020304" pitchFamily="18" charset="0"/>
              </a:rPr>
              <a:t>FEI</a:t>
            </a:r>
          </a:p>
        </xdr:txBody>
      </xdr:sp>
      <xdr:sp macro="" textlink="">
        <xdr:nvSpPr>
          <xdr:cNvPr id="39" name="CuadroTexto 9">
            <a:extLst>
              <a:ext uri="{FF2B5EF4-FFF2-40B4-BE49-F238E27FC236}">
                <a16:creationId xmlns:a16="http://schemas.microsoft.com/office/drawing/2014/main" id="{DADA54DF-9A09-49DE-939B-53EBD6425A6B}"/>
              </a:ext>
            </a:extLst>
          </xdr:cNvPr>
          <xdr:cNvSpPr txBox="1"/>
        </xdr:nvSpPr>
        <xdr:spPr>
          <a:xfrm>
            <a:off x="7427533" y="1171737"/>
            <a:ext cx="885268" cy="509518"/>
          </a:xfrm>
          <a:prstGeom prst="rect">
            <a:avLst/>
          </a:prstGeom>
          <a:noFill/>
        </xdr:spPr>
        <xdr:txBody>
          <a:bodyPr wrap="square" lIns="0" tIns="0" rIns="0" bIns="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800">
                <a:solidFill>
                  <a:schemeClr val="bg1"/>
                </a:solidFill>
              </a:rPr>
              <a:t>FONDO </a:t>
            </a:r>
          </a:p>
          <a:p>
            <a:r>
              <a:rPr lang="es-CO" sz="800">
                <a:solidFill>
                  <a:schemeClr val="bg1"/>
                </a:solidFill>
              </a:rPr>
              <a:t>ESPECIAL PARA </a:t>
            </a:r>
          </a:p>
          <a:p>
            <a:r>
              <a:rPr lang="es-CO" sz="800">
                <a:solidFill>
                  <a:schemeClr val="bg1"/>
                </a:solidFill>
              </a:rPr>
              <a:t>INVESTIGACIONES</a:t>
            </a:r>
          </a:p>
        </xdr:txBody>
      </xdr:sp>
    </xdr:grpSp>
    <xdr:clientData/>
  </xdr:twoCellAnchor>
  <xdr:twoCellAnchor>
    <xdr:from>
      <xdr:col>3</xdr:col>
      <xdr:colOff>973668</xdr:colOff>
      <xdr:row>1</xdr:row>
      <xdr:rowOff>52917</xdr:rowOff>
    </xdr:from>
    <xdr:to>
      <xdr:col>3</xdr:col>
      <xdr:colOff>973668</xdr:colOff>
      <xdr:row>1</xdr:row>
      <xdr:rowOff>497417</xdr:rowOff>
    </xdr:to>
    <xdr:cxnSp macro="">
      <xdr:nvCxnSpPr>
        <xdr:cNvPr id="41" name="Conector recto 40">
          <a:extLst>
            <a:ext uri="{FF2B5EF4-FFF2-40B4-BE49-F238E27FC236}">
              <a16:creationId xmlns:a16="http://schemas.microsoft.com/office/drawing/2014/main" id="{D1A7F351-0F5F-4C34-10CB-51E7C7D0C733}"/>
            </a:ext>
          </a:extLst>
        </xdr:cNvPr>
        <xdr:cNvCxnSpPr/>
      </xdr:nvCxnSpPr>
      <xdr:spPr>
        <a:xfrm>
          <a:off x="4085168" y="148167"/>
          <a:ext cx="0" cy="44450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10584</xdr:colOff>
      <xdr:row>9</xdr:row>
      <xdr:rowOff>84666</xdr:rowOff>
    </xdr:from>
    <xdr:to>
      <xdr:col>2</xdr:col>
      <xdr:colOff>0</xdr:colOff>
      <xdr:row>23</xdr:row>
      <xdr:rowOff>1057</xdr:rowOff>
    </xdr:to>
    <mc:AlternateContent xmlns:mc="http://schemas.openxmlformats.org/markup-compatibility/2006" xmlns:a14="http://schemas.microsoft.com/office/drawing/2010/main">
      <mc:Choice Requires="a14">
        <xdr:graphicFrame macro="">
          <xdr:nvGraphicFramePr>
            <xdr:cNvPr id="2" name="PROYECTO/SIFI 2">
              <a:extLst>
                <a:ext uri="{FF2B5EF4-FFF2-40B4-BE49-F238E27FC236}">
                  <a16:creationId xmlns:a16="http://schemas.microsoft.com/office/drawing/2014/main" id="{2B2558B8-DA70-4615-9D7D-1F7100EDB221}"/>
                </a:ext>
              </a:extLst>
            </xdr:cNvPr>
            <xdr:cNvGraphicFramePr/>
          </xdr:nvGraphicFramePr>
          <xdr:xfrm>
            <a:off x="0" y="0"/>
            <a:ext cx="0" cy="0"/>
          </xdr:xfrm>
          <a:graphic>
            <a:graphicData uri="http://schemas.microsoft.com/office/drawing/2010/slicer">
              <sle:slicer xmlns:sle="http://schemas.microsoft.com/office/drawing/2010/slicer" name="PROYECTO/SIFI 2"/>
            </a:graphicData>
          </a:graphic>
        </xdr:graphicFrame>
      </mc:Choice>
      <mc:Fallback xmlns="">
        <xdr:sp macro="" textlink="">
          <xdr:nvSpPr>
            <xdr:cNvPr id="0" name=""/>
            <xdr:cNvSpPr>
              <a:spLocks noTextEdit="1"/>
            </xdr:cNvSpPr>
          </xdr:nvSpPr>
          <xdr:spPr>
            <a:xfrm>
              <a:off x="116417" y="1915583"/>
              <a:ext cx="2899833" cy="2731557"/>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0</xdr:colOff>
      <xdr:row>0</xdr:row>
      <xdr:rowOff>95249</xdr:rowOff>
    </xdr:from>
    <xdr:to>
      <xdr:col>2</xdr:col>
      <xdr:colOff>0</xdr:colOff>
      <xdr:row>9</xdr:row>
      <xdr:rowOff>0</xdr:rowOff>
    </xdr:to>
    <mc:AlternateContent xmlns:mc="http://schemas.openxmlformats.org/markup-compatibility/2006" xmlns:a14="http://schemas.microsoft.com/office/drawing/2010/main">
      <mc:Choice Requires="a14">
        <xdr:graphicFrame macro="">
          <xdr:nvGraphicFramePr>
            <xdr:cNvPr id="3" name="MODALIDAD &#10;CONTRACTUAL 2">
              <a:extLst>
                <a:ext uri="{FF2B5EF4-FFF2-40B4-BE49-F238E27FC236}">
                  <a16:creationId xmlns:a16="http://schemas.microsoft.com/office/drawing/2014/main" id="{E7787394-33E9-4328-8A68-5F804532F854}"/>
                </a:ext>
              </a:extLst>
            </xdr:cNvPr>
            <xdr:cNvGraphicFramePr/>
          </xdr:nvGraphicFramePr>
          <xdr:xfrm>
            <a:off x="0" y="0"/>
            <a:ext cx="0" cy="0"/>
          </xdr:xfrm>
          <a:graphic>
            <a:graphicData uri="http://schemas.microsoft.com/office/drawing/2010/slicer">
              <sle:slicer xmlns:sle="http://schemas.microsoft.com/office/drawing/2010/slicer" name="MODALIDAD &#10;CONTRACTUAL 2"/>
            </a:graphicData>
          </a:graphic>
        </xdr:graphicFrame>
      </mc:Choice>
      <mc:Fallback xmlns="">
        <xdr:sp macro="" textlink="">
          <xdr:nvSpPr>
            <xdr:cNvPr id="0" name=""/>
            <xdr:cNvSpPr>
              <a:spLocks noTextEdit="1"/>
            </xdr:cNvSpPr>
          </xdr:nvSpPr>
          <xdr:spPr>
            <a:xfrm>
              <a:off x="105833" y="95249"/>
              <a:ext cx="2910417" cy="1735668"/>
            </a:xfrm>
            <a:prstGeom prst="rect">
              <a:avLst/>
            </a:prstGeom>
            <a:solidFill>
              <a:prstClr val="white"/>
            </a:solidFill>
            <a:ln w="1">
              <a:solidFill>
                <a:prstClr val="green"/>
              </a:solidFill>
            </a:ln>
          </xdr:spPr>
          <xdr:txBody>
            <a:bodyPr vertOverflow="clip" horzOverflow="clip"/>
            <a:lstStyle/>
            <a:p>
              <a:r>
                <a:rPr lang="es-ES"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xdr:from>
      <xdr:col>3</xdr:col>
      <xdr:colOff>0</xdr:colOff>
      <xdr:row>3</xdr:row>
      <xdr:rowOff>0</xdr:rowOff>
    </xdr:from>
    <xdr:to>
      <xdr:col>13</xdr:col>
      <xdr:colOff>0</xdr:colOff>
      <xdr:row>6</xdr:row>
      <xdr:rowOff>0</xdr:rowOff>
    </xdr:to>
    <xdr:sp macro="" textlink="">
      <xdr:nvSpPr>
        <xdr:cNvPr id="4" name="Rectangle: Rounded Corners 16">
          <a:extLst>
            <a:ext uri="{FF2B5EF4-FFF2-40B4-BE49-F238E27FC236}">
              <a16:creationId xmlns:a16="http://schemas.microsoft.com/office/drawing/2014/main" id="{AF3FFA59-6DDE-42DF-A6F4-C06DDC9F7640}"/>
            </a:ext>
          </a:extLst>
        </xdr:cNvPr>
        <xdr:cNvSpPr/>
      </xdr:nvSpPr>
      <xdr:spPr>
        <a:xfrm>
          <a:off x="3105150" y="714375"/>
          <a:ext cx="10125075" cy="609600"/>
        </a:xfrm>
        <a:prstGeom prst="roundRect">
          <a:avLst>
            <a:gd name="adj" fmla="val 8233"/>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576000" bIns="0" rtlCol="0" anchor="b"/>
        <a:lstStyle/>
        <a:p>
          <a:pPr algn="ctr"/>
          <a:r>
            <a:rPr lang="en-US" sz="2800" b="1">
              <a:solidFill>
                <a:schemeClr val="bg1"/>
              </a:solidFill>
            </a:rPr>
            <a:t> </a:t>
          </a:r>
        </a:p>
      </xdr:txBody>
    </xdr:sp>
    <xdr:clientData/>
  </xdr:twoCellAnchor>
  <xdr:twoCellAnchor>
    <xdr:from>
      <xdr:col>4</xdr:col>
      <xdr:colOff>584215</xdr:colOff>
      <xdr:row>3</xdr:row>
      <xdr:rowOff>0</xdr:rowOff>
    </xdr:from>
    <xdr:to>
      <xdr:col>9</xdr:col>
      <xdr:colOff>177785</xdr:colOff>
      <xdr:row>6</xdr:row>
      <xdr:rowOff>34239</xdr:rowOff>
    </xdr:to>
    <xdr:grpSp>
      <xdr:nvGrpSpPr>
        <xdr:cNvPr id="5" name="Grupo 4">
          <a:extLst>
            <a:ext uri="{FF2B5EF4-FFF2-40B4-BE49-F238E27FC236}">
              <a16:creationId xmlns:a16="http://schemas.microsoft.com/office/drawing/2014/main" id="{362EA491-3855-408C-8570-50922917F1B7}"/>
            </a:ext>
          </a:extLst>
        </xdr:cNvPr>
        <xdr:cNvGrpSpPr/>
      </xdr:nvGrpSpPr>
      <xdr:grpSpPr>
        <a:xfrm>
          <a:off x="6278048" y="719667"/>
          <a:ext cx="3773987" cy="648072"/>
          <a:chOff x="7985848" y="719667"/>
          <a:chExt cx="3773987" cy="648072"/>
        </a:xfrm>
      </xdr:grpSpPr>
      <xdr:sp macro="" textlink="">
        <xdr:nvSpPr>
          <xdr:cNvPr id="6" name="TextBox 17">
            <a:extLst>
              <a:ext uri="{FF2B5EF4-FFF2-40B4-BE49-F238E27FC236}">
                <a16:creationId xmlns:a16="http://schemas.microsoft.com/office/drawing/2014/main" id="{A78D9E12-100E-1140-E95B-A1C8C616D817}"/>
              </a:ext>
            </a:extLst>
          </xdr:cNvPr>
          <xdr:cNvSpPr txBox="1"/>
        </xdr:nvSpPr>
        <xdr:spPr>
          <a:xfrm>
            <a:off x="7985848" y="719667"/>
            <a:ext cx="3773987" cy="3114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400" b="1">
                <a:solidFill>
                  <a:schemeClr val="bg1"/>
                </a:solidFill>
              </a:rPr>
              <a:t>NUMERO</a:t>
            </a:r>
            <a:r>
              <a:rPr lang="es-ES" sz="1400" b="1" baseline="0">
                <a:solidFill>
                  <a:schemeClr val="bg1"/>
                </a:solidFill>
              </a:rPr>
              <a:t> TOTAL DE PROYECTOS</a:t>
            </a:r>
            <a:endParaRPr lang="es-ES" sz="1400" b="1">
              <a:solidFill>
                <a:schemeClr val="bg1"/>
              </a:solidFill>
            </a:endParaRPr>
          </a:p>
        </xdr:txBody>
      </xdr:sp>
      <xdr:sp macro="" textlink="$G$4">
        <xdr:nvSpPr>
          <xdr:cNvPr id="7" name="CuadroTexto 6">
            <a:extLst>
              <a:ext uri="{FF2B5EF4-FFF2-40B4-BE49-F238E27FC236}">
                <a16:creationId xmlns:a16="http://schemas.microsoft.com/office/drawing/2014/main" id="{7CAA7BF8-C127-1A15-CD5E-9BE478F7770B}"/>
              </a:ext>
            </a:extLst>
          </xdr:cNvPr>
          <xdr:cNvSpPr txBox="1"/>
        </xdr:nvSpPr>
        <xdr:spPr>
          <a:xfrm>
            <a:off x="9372340" y="866768"/>
            <a:ext cx="1021015" cy="50097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fld id="{7A30EDCC-3AB5-4A66-85B9-DA7E9C4F8C97}" type="TxLink">
              <a:rPr lang="en-US" sz="3200" b="1" i="0" u="none" strike="noStrike" baseline="0">
                <a:solidFill>
                  <a:schemeClr val="bg1"/>
                </a:solidFill>
                <a:latin typeface="Calibri"/>
                <a:ea typeface="+mn-ea"/>
                <a:cs typeface="Calibri"/>
              </a:rPr>
              <a:pPr algn="ctr"/>
              <a:t>0</a:t>
            </a:fld>
            <a:endParaRPr lang="es-ES" sz="3200" b="1" i="0" u="none" strike="noStrike" baseline="0">
              <a:solidFill>
                <a:schemeClr val="bg1"/>
              </a:solidFill>
              <a:latin typeface="Calibri"/>
              <a:ea typeface="+mn-ea"/>
              <a:cs typeface="Calibri"/>
            </a:endParaRPr>
          </a:p>
        </xdr:txBody>
      </xdr:sp>
    </xdr:grpSp>
    <xdr:clientData/>
  </xdr:twoCellAnchor>
  <xdr:twoCellAnchor>
    <xdr:from>
      <xdr:col>5</xdr:col>
      <xdr:colOff>74084</xdr:colOff>
      <xdr:row>6</xdr:row>
      <xdr:rowOff>95249</xdr:rowOff>
    </xdr:from>
    <xdr:to>
      <xdr:col>13</xdr:col>
      <xdr:colOff>0</xdr:colOff>
      <xdr:row>22</xdr:row>
      <xdr:rowOff>201082</xdr:rowOff>
    </xdr:to>
    <xdr:graphicFrame macro="">
      <xdr:nvGraphicFramePr>
        <xdr:cNvPr id="8" name="Gráfico 7">
          <a:extLst>
            <a:ext uri="{FF2B5EF4-FFF2-40B4-BE49-F238E27FC236}">
              <a16:creationId xmlns:a16="http://schemas.microsoft.com/office/drawing/2014/main" id="{D290945A-33C7-4DDE-B58F-49D0D9B3E4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73605</xdr:colOff>
      <xdr:row>1</xdr:row>
      <xdr:rowOff>4258</xdr:rowOff>
    </xdr:from>
    <xdr:to>
      <xdr:col>3</xdr:col>
      <xdr:colOff>910650</xdr:colOff>
      <xdr:row>1</xdr:row>
      <xdr:rowOff>512759</xdr:rowOff>
    </xdr:to>
    <xdr:grpSp>
      <xdr:nvGrpSpPr>
        <xdr:cNvPr id="9" name="Grupo 8">
          <a:extLst>
            <a:ext uri="{FF2B5EF4-FFF2-40B4-BE49-F238E27FC236}">
              <a16:creationId xmlns:a16="http://schemas.microsoft.com/office/drawing/2014/main" id="{D90A6675-549E-4123-81D8-D77CC54013ED}"/>
            </a:ext>
          </a:extLst>
        </xdr:cNvPr>
        <xdr:cNvGrpSpPr/>
      </xdr:nvGrpSpPr>
      <xdr:grpSpPr>
        <a:xfrm>
          <a:off x="3185105" y="99508"/>
          <a:ext cx="837045" cy="508501"/>
          <a:chOff x="4042833" y="709083"/>
          <a:chExt cx="3443796" cy="2092088"/>
        </a:xfrm>
      </xdr:grpSpPr>
      <xdr:pic>
        <xdr:nvPicPr>
          <xdr:cNvPr id="10" name="Picture 4" descr="Instituto Nacional de Salud | Biblioteca Juan Roa Vasquez">
            <a:extLst>
              <a:ext uri="{FF2B5EF4-FFF2-40B4-BE49-F238E27FC236}">
                <a16:creationId xmlns:a16="http://schemas.microsoft.com/office/drawing/2014/main" id="{A1C4CE72-5B49-D124-02AF-D2C339CC0BAF}"/>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r="58358"/>
          <a:stretch/>
        </xdr:blipFill>
        <xdr:spPr bwMode="auto">
          <a:xfrm>
            <a:off x="4042833" y="709083"/>
            <a:ext cx="3443796" cy="2092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Oval 1">
            <a:extLst>
              <a:ext uri="{FF2B5EF4-FFF2-40B4-BE49-F238E27FC236}">
                <a16:creationId xmlns:a16="http://schemas.microsoft.com/office/drawing/2014/main" id="{565A7B73-6891-50B6-4546-F79E31956077}"/>
              </a:ext>
            </a:extLst>
          </xdr:cNvPr>
          <xdr:cNvSpPr/>
        </xdr:nvSpPr>
        <xdr:spPr>
          <a:xfrm>
            <a:off x="4269095" y="1447577"/>
            <a:ext cx="206122" cy="20818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3</xdr:col>
      <xdr:colOff>1008675</xdr:colOff>
      <xdr:row>0</xdr:row>
      <xdr:rowOff>61572</xdr:rowOff>
    </xdr:from>
    <xdr:to>
      <xdr:col>3</xdr:col>
      <xdr:colOff>2436284</xdr:colOff>
      <xdr:row>2</xdr:row>
      <xdr:rowOff>56659</xdr:rowOff>
    </xdr:to>
    <xdr:grpSp>
      <xdr:nvGrpSpPr>
        <xdr:cNvPr id="12" name="Grupo 11">
          <a:extLst>
            <a:ext uri="{FF2B5EF4-FFF2-40B4-BE49-F238E27FC236}">
              <a16:creationId xmlns:a16="http://schemas.microsoft.com/office/drawing/2014/main" id="{0E576C8F-79E3-45D7-9E62-1F7DFB11C385}"/>
            </a:ext>
          </a:extLst>
        </xdr:cNvPr>
        <xdr:cNvGrpSpPr/>
      </xdr:nvGrpSpPr>
      <xdr:grpSpPr>
        <a:xfrm>
          <a:off x="4120175" y="61572"/>
          <a:ext cx="1427609" cy="619504"/>
          <a:chOff x="6683766" y="1051100"/>
          <a:chExt cx="1629035" cy="630155"/>
        </a:xfrm>
      </xdr:grpSpPr>
      <xdr:sp macro="" textlink="">
        <xdr:nvSpPr>
          <xdr:cNvPr id="13" name="CuadroTexto 8">
            <a:extLst>
              <a:ext uri="{FF2B5EF4-FFF2-40B4-BE49-F238E27FC236}">
                <a16:creationId xmlns:a16="http://schemas.microsoft.com/office/drawing/2014/main" id="{DB9883B6-7B67-4AA9-617B-FD0332AD94F3}"/>
              </a:ext>
            </a:extLst>
          </xdr:cNvPr>
          <xdr:cNvSpPr txBox="1"/>
        </xdr:nvSpPr>
        <xdr:spPr>
          <a:xfrm>
            <a:off x="6683766" y="1051100"/>
            <a:ext cx="769375" cy="605070"/>
          </a:xfrm>
          <a:prstGeom prst="rect">
            <a:avLst/>
          </a:prstGeom>
          <a:noFill/>
        </xdr:spPr>
        <xdr:txBody>
          <a:bodyPr wrap="square" lIns="0" tIns="0" rIns="0" bIns="0" anchor="ctr">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800" b="1">
                <a:solidFill>
                  <a:schemeClr val="bg1"/>
                </a:solidFill>
                <a:cs typeface="Times New Roman" panose="02020603050405020304" pitchFamily="18" charset="0"/>
              </a:rPr>
              <a:t>FEI</a:t>
            </a:r>
          </a:p>
        </xdr:txBody>
      </xdr:sp>
      <xdr:sp macro="" textlink="">
        <xdr:nvSpPr>
          <xdr:cNvPr id="14" name="CuadroTexto 9">
            <a:extLst>
              <a:ext uri="{FF2B5EF4-FFF2-40B4-BE49-F238E27FC236}">
                <a16:creationId xmlns:a16="http://schemas.microsoft.com/office/drawing/2014/main" id="{267781D6-68B6-75F1-1F5D-A930534DEABB}"/>
              </a:ext>
            </a:extLst>
          </xdr:cNvPr>
          <xdr:cNvSpPr txBox="1"/>
        </xdr:nvSpPr>
        <xdr:spPr>
          <a:xfrm>
            <a:off x="7427533" y="1171737"/>
            <a:ext cx="885268" cy="509518"/>
          </a:xfrm>
          <a:prstGeom prst="rect">
            <a:avLst/>
          </a:prstGeom>
          <a:noFill/>
        </xdr:spPr>
        <xdr:txBody>
          <a:bodyPr wrap="square" lIns="0" tIns="0" rIns="0" bIns="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800">
                <a:solidFill>
                  <a:schemeClr val="bg1"/>
                </a:solidFill>
              </a:rPr>
              <a:t>FONDO </a:t>
            </a:r>
          </a:p>
          <a:p>
            <a:r>
              <a:rPr lang="es-CO" sz="800">
                <a:solidFill>
                  <a:schemeClr val="bg1"/>
                </a:solidFill>
              </a:rPr>
              <a:t>ESPECIAL PARA </a:t>
            </a:r>
          </a:p>
          <a:p>
            <a:r>
              <a:rPr lang="es-CO" sz="800">
                <a:solidFill>
                  <a:schemeClr val="bg1"/>
                </a:solidFill>
              </a:rPr>
              <a:t>INVESTIGACIONES</a:t>
            </a:r>
          </a:p>
        </xdr:txBody>
      </xdr:sp>
    </xdr:grpSp>
    <xdr:clientData/>
  </xdr:twoCellAnchor>
  <xdr:twoCellAnchor>
    <xdr:from>
      <xdr:col>3</xdr:col>
      <xdr:colOff>973668</xdr:colOff>
      <xdr:row>1</xdr:row>
      <xdr:rowOff>52917</xdr:rowOff>
    </xdr:from>
    <xdr:to>
      <xdr:col>3</xdr:col>
      <xdr:colOff>973668</xdr:colOff>
      <xdr:row>1</xdr:row>
      <xdr:rowOff>497417</xdr:rowOff>
    </xdr:to>
    <xdr:cxnSp macro="">
      <xdr:nvCxnSpPr>
        <xdr:cNvPr id="15" name="Conector recto 14">
          <a:extLst>
            <a:ext uri="{FF2B5EF4-FFF2-40B4-BE49-F238E27FC236}">
              <a16:creationId xmlns:a16="http://schemas.microsoft.com/office/drawing/2014/main" id="{3BB051FF-D541-4962-BB37-8461F85EEBF6}"/>
            </a:ext>
          </a:extLst>
        </xdr:cNvPr>
        <xdr:cNvCxnSpPr/>
      </xdr:nvCxnSpPr>
      <xdr:spPr>
        <a:xfrm>
          <a:off x="4078818" y="148167"/>
          <a:ext cx="0" cy="44450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0</xdr:colOff>
      <xdr:row>47</xdr:row>
      <xdr:rowOff>0</xdr:rowOff>
    </xdr:from>
    <xdr:to>
      <xdr:col>1</xdr:col>
      <xdr:colOff>1828800</xdr:colOff>
      <xdr:row>60</xdr:row>
      <xdr:rowOff>127000</xdr:rowOff>
    </xdr:to>
    <mc:AlternateContent xmlns:mc="http://schemas.openxmlformats.org/markup-compatibility/2006" xmlns:a14="http://schemas.microsoft.com/office/drawing/2010/main">
      <mc:Choice Requires="a14">
        <xdr:graphicFrame macro="">
          <xdr:nvGraphicFramePr>
            <xdr:cNvPr id="16" name="FECHA ESTIMADA &#10;INICIO DE PROCESO &#10;(MARZO)">
              <a:extLst>
                <a:ext uri="{FF2B5EF4-FFF2-40B4-BE49-F238E27FC236}">
                  <a16:creationId xmlns:a16="http://schemas.microsoft.com/office/drawing/2014/main" id="{5559E101-DD7B-FEA1-1D19-904C08304C0E}"/>
                </a:ext>
              </a:extLst>
            </xdr:cNvPr>
            <xdr:cNvGraphicFramePr/>
          </xdr:nvGraphicFramePr>
          <xdr:xfrm>
            <a:off x="0" y="0"/>
            <a:ext cx="0" cy="0"/>
          </xdr:xfrm>
          <a:graphic>
            <a:graphicData uri="http://schemas.microsoft.com/office/drawing/2010/slicer">
              <sle:slicer xmlns:sle="http://schemas.microsoft.com/office/drawing/2010/slicer" name="FECHA ESTIMADA &#10;INICIO DE PROCESO &#10;(MARZO)"/>
            </a:graphicData>
          </a:graphic>
        </xdr:graphicFrame>
      </mc:Choice>
      <mc:Fallback xmlns="">
        <xdr:sp macro="" textlink="">
          <xdr:nvSpPr>
            <xdr:cNvPr id="0" name=""/>
            <xdr:cNvSpPr>
              <a:spLocks noTextEdit="1"/>
            </xdr:cNvSpPr>
          </xdr:nvSpPr>
          <xdr:spPr>
            <a:xfrm>
              <a:off x="105833" y="7154333"/>
              <a:ext cx="1828800" cy="26670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xdr:from>
      <xdr:col>5</xdr:col>
      <xdr:colOff>74084</xdr:colOff>
      <xdr:row>6</xdr:row>
      <xdr:rowOff>95249</xdr:rowOff>
    </xdr:from>
    <xdr:to>
      <xdr:col>13</xdr:col>
      <xdr:colOff>0</xdr:colOff>
      <xdr:row>22</xdr:row>
      <xdr:rowOff>201082</xdr:rowOff>
    </xdr:to>
    <xdr:graphicFrame macro="">
      <xdr:nvGraphicFramePr>
        <xdr:cNvPr id="8" name="Gráfico 7">
          <a:extLst>
            <a:ext uri="{FF2B5EF4-FFF2-40B4-BE49-F238E27FC236}">
              <a16:creationId xmlns:a16="http://schemas.microsoft.com/office/drawing/2014/main" id="{3946C0D5-1BFF-466E-98C1-F719097C85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73605</xdr:colOff>
      <xdr:row>1</xdr:row>
      <xdr:rowOff>4258</xdr:rowOff>
    </xdr:from>
    <xdr:to>
      <xdr:col>3</xdr:col>
      <xdr:colOff>910650</xdr:colOff>
      <xdr:row>1</xdr:row>
      <xdr:rowOff>512759</xdr:rowOff>
    </xdr:to>
    <xdr:grpSp>
      <xdr:nvGrpSpPr>
        <xdr:cNvPr id="9" name="Grupo 8">
          <a:extLst>
            <a:ext uri="{FF2B5EF4-FFF2-40B4-BE49-F238E27FC236}">
              <a16:creationId xmlns:a16="http://schemas.microsoft.com/office/drawing/2014/main" id="{AF622488-60E8-45E9-B260-839C0455A03C}"/>
            </a:ext>
          </a:extLst>
        </xdr:cNvPr>
        <xdr:cNvGrpSpPr/>
      </xdr:nvGrpSpPr>
      <xdr:grpSpPr>
        <a:xfrm>
          <a:off x="3185105" y="99508"/>
          <a:ext cx="837045" cy="508501"/>
          <a:chOff x="4042833" y="709083"/>
          <a:chExt cx="3443796" cy="2092088"/>
        </a:xfrm>
      </xdr:grpSpPr>
      <xdr:pic>
        <xdr:nvPicPr>
          <xdr:cNvPr id="10" name="Picture 4" descr="Instituto Nacional de Salud | Biblioteca Juan Roa Vasquez">
            <a:extLst>
              <a:ext uri="{FF2B5EF4-FFF2-40B4-BE49-F238E27FC236}">
                <a16:creationId xmlns:a16="http://schemas.microsoft.com/office/drawing/2014/main" id="{C64B2AAE-0F34-7E2B-E6AD-90BE9B39805A}"/>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r="58358"/>
          <a:stretch/>
        </xdr:blipFill>
        <xdr:spPr bwMode="auto">
          <a:xfrm>
            <a:off x="4042833" y="709083"/>
            <a:ext cx="3443796" cy="2092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Oval 1">
            <a:extLst>
              <a:ext uri="{FF2B5EF4-FFF2-40B4-BE49-F238E27FC236}">
                <a16:creationId xmlns:a16="http://schemas.microsoft.com/office/drawing/2014/main" id="{3560E93E-BCB6-53A4-AE12-370773AC7EA6}"/>
              </a:ext>
            </a:extLst>
          </xdr:cNvPr>
          <xdr:cNvSpPr/>
        </xdr:nvSpPr>
        <xdr:spPr>
          <a:xfrm>
            <a:off x="4269095" y="1447577"/>
            <a:ext cx="206122" cy="20818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3</xdr:col>
      <xdr:colOff>1008675</xdr:colOff>
      <xdr:row>0</xdr:row>
      <xdr:rowOff>61572</xdr:rowOff>
    </xdr:from>
    <xdr:to>
      <xdr:col>3</xdr:col>
      <xdr:colOff>2436284</xdr:colOff>
      <xdr:row>2</xdr:row>
      <xdr:rowOff>56659</xdr:rowOff>
    </xdr:to>
    <xdr:grpSp>
      <xdr:nvGrpSpPr>
        <xdr:cNvPr id="12" name="Grupo 11">
          <a:extLst>
            <a:ext uri="{FF2B5EF4-FFF2-40B4-BE49-F238E27FC236}">
              <a16:creationId xmlns:a16="http://schemas.microsoft.com/office/drawing/2014/main" id="{E499B257-3CFB-4EFF-90F4-0130E22165AA}"/>
            </a:ext>
          </a:extLst>
        </xdr:cNvPr>
        <xdr:cNvGrpSpPr/>
      </xdr:nvGrpSpPr>
      <xdr:grpSpPr>
        <a:xfrm>
          <a:off x="4120175" y="61572"/>
          <a:ext cx="1427609" cy="619504"/>
          <a:chOff x="6683766" y="1051100"/>
          <a:chExt cx="1629035" cy="630155"/>
        </a:xfrm>
      </xdr:grpSpPr>
      <xdr:sp macro="" textlink="">
        <xdr:nvSpPr>
          <xdr:cNvPr id="13" name="CuadroTexto 8">
            <a:extLst>
              <a:ext uri="{FF2B5EF4-FFF2-40B4-BE49-F238E27FC236}">
                <a16:creationId xmlns:a16="http://schemas.microsoft.com/office/drawing/2014/main" id="{8A5D2C0F-525F-5413-DC09-D64375B569BD}"/>
              </a:ext>
            </a:extLst>
          </xdr:cNvPr>
          <xdr:cNvSpPr txBox="1"/>
        </xdr:nvSpPr>
        <xdr:spPr>
          <a:xfrm>
            <a:off x="6683766" y="1051100"/>
            <a:ext cx="769375" cy="605070"/>
          </a:xfrm>
          <a:prstGeom prst="rect">
            <a:avLst/>
          </a:prstGeom>
          <a:noFill/>
        </xdr:spPr>
        <xdr:txBody>
          <a:bodyPr wrap="square" lIns="0" tIns="0" rIns="0" bIns="0" anchor="ctr">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800" b="1">
                <a:solidFill>
                  <a:schemeClr val="bg1"/>
                </a:solidFill>
                <a:cs typeface="Times New Roman" panose="02020603050405020304" pitchFamily="18" charset="0"/>
              </a:rPr>
              <a:t>FEI</a:t>
            </a:r>
          </a:p>
        </xdr:txBody>
      </xdr:sp>
      <xdr:sp macro="" textlink="">
        <xdr:nvSpPr>
          <xdr:cNvPr id="14" name="CuadroTexto 9">
            <a:extLst>
              <a:ext uri="{FF2B5EF4-FFF2-40B4-BE49-F238E27FC236}">
                <a16:creationId xmlns:a16="http://schemas.microsoft.com/office/drawing/2014/main" id="{92752C21-B2FC-FBFB-47D2-76DD8A15222B}"/>
              </a:ext>
            </a:extLst>
          </xdr:cNvPr>
          <xdr:cNvSpPr txBox="1"/>
        </xdr:nvSpPr>
        <xdr:spPr>
          <a:xfrm>
            <a:off x="7427533" y="1171737"/>
            <a:ext cx="885268" cy="509518"/>
          </a:xfrm>
          <a:prstGeom prst="rect">
            <a:avLst/>
          </a:prstGeom>
          <a:noFill/>
        </xdr:spPr>
        <xdr:txBody>
          <a:bodyPr wrap="square" lIns="0" tIns="0" rIns="0" bIns="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800">
                <a:solidFill>
                  <a:schemeClr val="bg1"/>
                </a:solidFill>
              </a:rPr>
              <a:t>FONDO </a:t>
            </a:r>
          </a:p>
          <a:p>
            <a:r>
              <a:rPr lang="es-CO" sz="800">
                <a:solidFill>
                  <a:schemeClr val="bg1"/>
                </a:solidFill>
              </a:rPr>
              <a:t>ESPECIAL PARA </a:t>
            </a:r>
          </a:p>
          <a:p>
            <a:r>
              <a:rPr lang="es-CO" sz="800">
                <a:solidFill>
                  <a:schemeClr val="bg1"/>
                </a:solidFill>
              </a:rPr>
              <a:t>INVESTIGACIONES</a:t>
            </a:r>
          </a:p>
        </xdr:txBody>
      </xdr:sp>
    </xdr:grpSp>
    <xdr:clientData/>
  </xdr:twoCellAnchor>
  <xdr:twoCellAnchor>
    <xdr:from>
      <xdr:col>3</xdr:col>
      <xdr:colOff>973668</xdr:colOff>
      <xdr:row>1</xdr:row>
      <xdr:rowOff>52917</xdr:rowOff>
    </xdr:from>
    <xdr:to>
      <xdr:col>3</xdr:col>
      <xdr:colOff>973668</xdr:colOff>
      <xdr:row>1</xdr:row>
      <xdr:rowOff>497417</xdr:rowOff>
    </xdr:to>
    <xdr:cxnSp macro="">
      <xdr:nvCxnSpPr>
        <xdr:cNvPr id="15" name="Conector recto 14">
          <a:extLst>
            <a:ext uri="{FF2B5EF4-FFF2-40B4-BE49-F238E27FC236}">
              <a16:creationId xmlns:a16="http://schemas.microsoft.com/office/drawing/2014/main" id="{5E490C3C-E14E-432B-99F3-534417406907}"/>
            </a:ext>
          </a:extLst>
        </xdr:cNvPr>
        <xdr:cNvCxnSpPr/>
      </xdr:nvCxnSpPr>
      <xdr:spPr>
        <a:xfrm>
          <a:off x="4078818" y="148167"/>
          <a:ext cx="0" cy="44450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21167</xdr:colOff>
      <xdr:row>2</xdr:row>
      <xdr:rowOff>84666</xdr:rowOff>
    </xdr:from>
    <xdr:to>
      <xdr:col>13</xdr:col>
      <xdr:colOff>21167</xdr:colOff>
      <xdr:row>5</xdr:row>
      <xdr:rowOff>201083</xdr:rowOff>
    </xdr:to>
    <xdr:sp macro="" textlink="">
      <xdr:nvSpPr>
        <xdr:cNvPr id="16" name="Rectangle: Rounded Corners 16">
          <a:extLst>
            <a:ext uri="{FF2B5EF4-FFF2-40B4-BE49-F238E27FC236}">
              <a16:creationId xmlns:a16="http://schemas.microsoft.com/office/drawing/2014/main" id="{4DBE0F76-7F78-4EE1-8BBE-A433964991A6}"/>
            </a:ext>
          </a:extLst>
        </xdr:cNvPr>
        <xdr:cNvSpPr/>
      </xdr:nvSpPr>
      <xdr:spPr>
        <a:xfrm>
          <a:off x="3132667" y="709083"/>
          <a:ext cx="10107083" cy="613833"/>
        </a:xfrm>
        <a:prstGeom prst="roundRect">
          <a:avLst>
            <a:gd name="adj" fmla="val 8233"/>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576000" bIns="0" rtlCol="0" anchor="b"/>
        <a:lstStyle/>
        <a:p>
          <a:pPr algn="ctr"/>
          <a:r>
            <a:rPr lang="en-US" sz="2800" b="1">
              <a:solidFill>
                <a:schemeClr val="bg1"/>
              </a:solidFill>
            </a:rPr>
            <a:t> </a:t>
          </a:r>
        </a:p>
      </xdr:txBody>
    </xdr:sp>
    <xdr:clientData/>
  </xdr:twoCellAnchor>
  <xdr:twoCellAnchor>
    <xdr:from>
      <xdr:col>4</xdr:col>
      <xdr:colOff>550334</xdr:colOff>
      <xdr:row>3</xdr:row>
      <xdr:rowOff>21165</xdr:rowOff>
    </xdr:from>
    <xdr:to>
      <xdr:col>9</xdr:col>
      <xdr:colOff>143904</xdr:colOff>
      <xdr:row>5</xdr:row>
      <xdr:rowOff>204425</xdr:rowOff>
    </xdr:to>
    <xdr:grpSp>
      <xdr:nvGrpSpPr>
        <xdr:cNvPr id="17" name="Grupo 16">
          <a:extLst>
            <a:ext uri="{FF2B5EF4-FFF2-40B4-BE49-F238E27FC236}">
              <a16:creationId xmlns:a16="http://schemas.microsoft.com/office/drawing/2014/main" id="{8200AC5D-195E-43E4-9B72-469CC3650A4B}"/>
            </a:ext>
          </a:extLst>
        </xdr:cNvPr>
        <xdr:cNvGrpSpPr/>
      </xdr:nvGrpSpPr>
      <xdr:grpSpPr>
        <a:xfrm>
          <a:off x="6244167" y="740832"/>
          <a:ext cx="3773987" cy="585426"/>
          <a:chOff x="7985848" y="719667"/>
          <a:chExt cx="3773987" cy="585426"/>
        </a:xfrm>
      </xdr:grpSpPr>
      <xdr:sp macro="" textlink="">
        <xdr:nvSpPr>
          <xdr:cNvPr id="18" name="TextBox 17">
            <a:extLst>
              <a:ext uri="{FF2B5EF4-FFF2-40B4-BE49-F238E27FC236}">
                <a16:creationId xmlns:a16="http://schemas.microsoft.com/office/drawing/2014/main" id="{907E0FE5-F1AC-788D-7B10-A7288D10EDAE}"/>
              </a:ext>
            </a:extLst>
          </xdr:cNvPr>
          <xdr:cNvSpPr txBox="1"/>
        </xdr:nvSpPr>
        <xdr:spPr>
          <a:xfrm>
            <a:off x="7985848" y="719667"/>
            <a:ext cx="3773987" cy="3114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400" b="1">
                <a:solidFill>
                  <a:schemeClr val="bg1"/>
                </a:solidFill>
              </a:rPr>
              <a:t>NUMERO</a:t>
            </a:r>
            <a:r>
              <a:rPr lang="es-ES" sz="1400" b="1" baseline="0">
                <a:solidFill>
                  <a:schemeClr val="bg1"/>
                </a:solidFill>
              </a:rPr>
              <a:t> TOTAL DE PROYECTOS</a:t>
            </a:r>
            <a:endParaRPr lang="es-ES" sz="1400" b="1">
              <a:solidFill>
                <a:schemeClr val="bg1"/>
              </a:solidFill>
            </a:endParaRPr>
          </a:p>
        </xdr:txBody>
      </xdr:sp>
      <xdr:sp macro="" textlink="$G$4">
        <xdr:nvSpPr>
          <xdr:cNvPr id="19" name="CuadroTexto 18">
            <a:extLst>
              <a:ext uri="{FF2B5EF4-FFF2-40B4-BE49-F238E27FC236}">
                <a16:creationId xmlns:a16="http://schemas.microsoft.com/office/drawing/2014/main" id="{2E400AE7-E9D5-3F9B-70D8-41C5C8A4AE65}"/>
              </a:ext>
            </a:extLst>
          </xdr:cNvPr>
          <xdr:cNvSpPr txBox="1"/>
        </xdr:nvSpPr>
        <xdr:spPr>
          <a:xfrm>
            <a:off x="9372340" y="929413"/>
            <a:ext cx="1021015" cy="3756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fld id="{DCB9F730-565C-4ADD-A038-7C655EEA38CF}" type="TxLink">
              <a:rPr lang="en-US" sz="2400" b="1" i="0" u="none" strike="noStrike" baseline="0">
                <a:solidFill>
                  <a:schemeClr val="bg1"/>
                </a:solidFill>
                <a:latin typeface="Calibri"/>
                <a:ea typeface="+mn-ea"/>
                <a:cs typeface="Calibri"/>
              </a:rPr>
              <a:pPr algn="ctr"/>
              <a:t>66</a:t>
            </a:fld>
            <a:endParaRPr lang="es-ES" sz="2400" b="1" i="0" u="none" strike="noStrike" baseline="0">
              <a:solidFill>
                <a:schemeClr val="bg1"/>
              </a:solidFill>
              <a:latin typeface="Calibri"/>
              <a:ea typeface="+mn-ea"/>
              <a:cs typeface="Calibri"/>
            </a:endParaRPr>
          </a:p>
        </xdr:txBody>
      </xdr:sp>
    </xdr:grpSp>
    <xdr:clientData/>
  </xdr:twoCellAnchor>
  <xdr:twoCellAnchor editAs="oneCell">
    <xdr:from>
      <xdr:col>0</xdr:col>
      <xdr:colOff>84667</xdr:colOff>
      <xdr:row>1</xdr:row>
      <xdr:rowOff>21168</xdr:rowOff>
    </xdr:from>
    <xdr:to>
      <xdr:col>2</xdr:col>
      <xdr:colOff>31750</xdr:colOff>
      <xdr:row>9</xdr:row>
      <xdr:rowOff>21167</xdr:rowOff>
    </xdr:to>
    <mc:AlternateContent xmlns:mc="http://schemas.openxmlformats.org/markup-compatibility/2006" xmlns:a14="http://schemas.microsoft.com/office/drawing/2010/main">
      <mc:Choice Requires="a14">
        <xdr:graphicFrame macro="">
          <xdr:nvGraphicFramePr>
            <xdr:cNvPr id="20" name="MODALIDAD &#10;CONTRACTUAL 1">
              <a:extLst>
                <a:ext uri="{FF2B5EF4-FFF2-40B4-BE49-F238E27FC236}">
                  <a16:creationId xmlns:a16="http://schemas.microsoft.com/office/drawing/2014/main" id="{E39E0D04-D299-5574-436C-63266921F88E}"/>
                </a:ext>
              </a:extLst>
            </xdr:cNvPr>
            <xdr:cNvGraphicFramePr/>
          </xdr:nvGraphicFramePr>
          <xdr:xfrm>
            <a:off x="0" y="0"/>
            <a:ext cx="0" cy="0"/>
          </xdr:xfrm>
          <a:graphic>
            <a:graphicData uri="http://schemas.microsoft.com/office/drawing/2010/slicer">
              <sle:slicer xmlns:sle="http://schemas.microsoft.com/office/drawing/2010/slicer" name="MODALIDAD &#10;CONTRACTUAL 1"/>
            </a:graphicData>
          </a:graphic>
        </xdr:graphicFrame>
      </mc:Choice>
      <mc:Fallback xmlns="">
        <xdr:sp macro="" textlink="">
          <xdr:nvSpPr>
            <xdr:cNvPr id="0" name=""/>
            <xdr:cNvSpPr>
              <a:spLocks noTextEdit="1"/>
            </xdr:cNvSpPr>
          </xdr:nvSpPr>
          <xdr:spPr>
            <a:xfrm>
              <a:off x="84667" y="116418"/>
              <a:ext cx="2963333" cy="1735666"/>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84668</xdr:colOff>
      <xdr:row>9</xdr:row>
      <xdr:rowOff>109008</xdr:rowOff>
    </xdr:from>
    <xdr:to>
      <xdr:col>2</xdr:col>
      <xdr:colOff>10584</xdr:colOff>
      <xdr:row>22</xdr:row>
      <xdr:rowOff>161925</xdr:rowOff>
    </xdr:to>
    <mc:AlternateContent xmlns:mc="http://schemas.openxmlformats.org/markup-compatibility/2006" xmlns:a14="http://schemas.microsoft.com/office/drawing/2010/main">
      <mc:Choice Requires="a14">
        <xdr:graphicFrame macro="">
          <xdr:nvGraphicFramePr>
            <xdr:cNvPr id="21" name="PROYECTO/SIFI 1">
              <a:extLst>
                <a:ext uri="{FF2B5EF4-FFF2-40B4-BE49-F238E27FC236}">
                  <a16:creationId xmlns:a16="http://schemas.microsoft.com/office/drawing/2014/main" id="{474D7967-A7F6-FE4E-0E19-6A153CD16C7C}"/>
                </a:ext>
              </a:extLst>
            </xdr:cNvPr>
            <xdr:cNvGraphicFramePr/>
          </xdr:nvGraphicFramePr>
          <xdr:xfrm>
            <a:off x="0" y="0"/>
            <a:ext cx="0" cy="0"/>
          </xdr:xfrm>
          <a:graphic>
            <a:graphicData uri="http://schemas.microsoft.com/office/drawing/2010/slicer">
              <sle:slicer xmlns:sle="http://schemas.microsoft.com/office/drawing/2010/slicer" name="PROYECTO/SIFI 1"/>
            </a:graphicData>
          </a:graphic>
        </xdr:graphicFrame>
      </mc:Choice>
      <mc:Fallback xmlns="">
        <xdr:sp macro="" textlink="">
          <xdr:nvSpPr>
            <xdr:cNvPr id="0" name=""/>
            <xdr:cNvSpPr>
              <a:spLocks noTextEdit="1"/>
            </xdr:cNvSpPr>
          </xdr:nvSpPr>
          <xdr:spPr>
            <a:xfrm>
              <a:off x="84668" y="1939925"/>
              <a:ext cx="2942166" cy="26670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oneCellAnchor>
    <xdr:from>
      <xdr:col>1</xdr:col>
      <xdr:colOff>411693</xdr:colOff>
      <xdr:row>53</xdr:row>
      <xdr:rowOff>185208</xdr:rowOff>
    </xdr:from>
    <xdr:ext cx="1828800" cy="2667000"/>
    <mc:AlternateContent xmlns:mc="http://schemas.openxmlformats.org/markup-compatibility/2006" xmlns:a14="http://schemas.microsoft.com/office/drawing/2010/main">
      <mc:Choice Requires="a14">
        <xdr:graphicFrame macro="">
          <xdr:nvGraphicFramePr>
            <xdr:cNvPr id="3" name="FECHA ESTIMADA &#10;INICIO DE PROCESO&#10;(ABRIL)">
              <a:extLst>
                <a:ext uri="{FF2B5EF4-FFF2-40B4-BE49-F238E27FC236}">
                  <a16:creationId xmlns:a16="http://schemas.microsoft.com/office/drawing/2014/main" id="{777F8673-AF3A-871A-6848-9E793F29A7B3}"/>
                </a:ext>
              </a:extLst>
            </xdr:cNvPr>
            <xdr:cNvGraphicFramePr/>
          </xdr:nvGraphicFramePr>
          <xdr:xfrm>
            <a:off x="0" y="0"/>
            <a:ext cx="0" cy="0"/>
          </xdr:xfrm>
          <a:graphic>
            <a:graphicData uri="http://schemas.microsoft.com/office/drawing/2010/slicer">
              <sle:slicer xmlns:sle="http://schemas.microsoft.com/office/drawing/2010/slicer" name="FECHA ESTIMADA &#10;INICIO DE PROCESO&#10;(ABRIL)"/>
            </a:graphicData>
          </a:graphic>
        </xdr:graphicFrame>
      </mc:Choice>
      <mc:Fallback xmlns="">
        <xdr:sp macro="" textlink="">
          <xdr:nvSpPr>
            <xdr:cNvPr id="0" name=""/>
            <xdr:cNvSpPr>
              <a:spLocks noTextEdit="1"/>
            </xdr:cNvSpPr>
          </xdr:nvSpPr>
          <xdr:spPr>
            <a:xfrm>
              <a:off x="517526" y="7339541"/>
              <a:ext cx="1828800" cy="26670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oneCellAnchor>
</xdr:wsDr>
</file>

<file path=xl/drawings/drawing4.xml><?xml version="1.0" encoding="utf-8"?>
<xdr:wsDr xmlns:xdr="http://schemas.openxmlformats.org/drawingml/2006/spreadsheetDrawing" xmlns:a="http://schemas.openxmlformats.org/drawingml/2006/main">
  <xdr:twoCellAnchor>
    <xdr:from>
      <xdr:col>5</xdr:col>
      <xdr:colOff>74084</xdr:colOff>
      <xdr:row>6</xdr:row>
      <xdr:rowOff>95249</xdr:rowOff>
    </xdr:from>
    <xdr:to>
      <xdr:col>13</xdr:col>
      <xdr:colOff>0</xdr:colOff>
      <xdr:row>22</xdr:row>
      <xdr:rowOff>201082</xdr:rowOff>
    </xdr:to>
    <xdr:graphicFrame macro="">
      <xdr:nvGraphicFramePr>
        <xdr:cNvPr id="2" name="Gráfico 1">
          <a:extLst>
            <a:ext uri="{FF2B5EF4-FFF2-40B4-BE49-F238E27FC236}">
              <a16:creationId xmlns:a16="http://schemas.microsoft.com/office/drawing/2014/main" id="{3E0D4859-DC9A-445E-AFA3-A19D534ADF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73605</xdr:colOff>
      <xdr:row>1</xdr:row>
      <xdr:rowOff>4258</xdr:rowOff>
    </xdr:from>
    <xdr:to>
      <xdr:col>3</xdr:col>
      <xdr:colOff>910650</xdr:colOff>
      <xdr:row>1</xdr:row>
      <xdr:rowOff>512759</xdr:rowOff>
    </xdr:to>
    <xdr:grpSp>
      <xdr:nvGrpSpPr>
        <xdr:cNvPr id="3" name="Grupo 2">
          <a:extLst>
            <a:ext uri="{FF2B5EF4-FFF2-40B4-BE49-F238E27FC236}">
              <a16:creationId xmlns:a16="http://schemas.microsoft.com/office/drawing/2014/main" id="{08A8F6FD-C51B-4ED0-98FE-25CB209273A7}"/>
            </a:ext>
          </a:extLst>
        </xdr:cNvPr>
        <xdr:cNvGrpSpPr/>
      </xdr:nvGrpSpPr>
      <xdr:grpSpPr>
        <a:xfrm>
          <a:off x="3185105" y="99508"/>
          <a:ext cx="837045" cy="508501"/>
          <a:chOff x="4042833" y="709083"/>
          <a:chExt cx="3443796" cy="2092088"/>
        </a:xfrm>
      </xdr:grpSpPr>
      <xdr:pic>
        <xdr:nvPicPr>
          <xdr:cNvPr id="4" name="Picture 4" descr="Instituto Nacional de Salud | Biblioteca Juan Roa Vasquez">
            <a:extLst>
              <a:ext uri="{FF2B5EF4-FFF2-40B4-BE49-F238E27FC236}">
                <a16:creationId xmlns:a16="http://schemas.microsoft.com/office/drawing/2014/main" id="{DC83B2B5-E36F-4DFB-1079-001905D4B053}"/>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r="58358"/>
          <a:stretch/>
        </xdr:blipFill>
        <xdr:spPr bwMode="auto">
          <a:xfrm>
            <a:off x="4042833" y="709083"/>
            <a:ext cx="3443796" cy="2092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Oval 1">
            <a:extLst>
              <a:ext uri="{FF2B5EF4-FFF2-40B4-BE49-F238E27FC236}">
                <a16:creationId xmlns:a16="http://schemas.microsoft.com/office/drawing/2014/main" id="{62E439D3-718E-A6AD-CFC6-9C81E79B6710}"/>
              </a:ext>
            </a:extLst>
          </xdr:cNvPr>
          <xdr:cNvSpPr/>
        </xdr:nvSpPr>
        <xdr:spPr>
          <a:xfrm>
            <a:off x="4269095" y="1447577"/>
            <a:ext cx="206122" cy="20818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3</xdr:col>
      <xdr:colOff>1008675</xdr:colOff>
      <xdr:row>0</xdr:row>
      <xdr:rowOff>61572</xdr:rowOff>
    </xdr:from>
    <xdr:to>
      <xdr:col>3</xdr:col>
      <xdr:colOff>2436284</xdr:colOff>
      <xdr:row>2</xdr:row>
      <xdr:rowOff>56659</xdr:rowOff>
    </xdr:to>
    <xdr:grpSp>
      <xdr:nvGrpSpPr>
        <xdr:cNvPr id="6" name="Grupo 5">
          <a:extLst>
            <a:ext uri="{FF2B5EF4-FFF2-40B4-BE49-F238E27FC236}">
              <a16:creationId xmlns:a16="http://schemas.microsoft.com/office/drawing/2014/main" id="{6B1C5B20-CD74-46B3-98B9-34EE71C162CA}"/>
            </a:ext>
          </a:extLst>
        </xdr:cNvPr>
        <xdr:cNvGrpSpPr/>
      </xdr:nvGrpSpPr>
      <xdr:grpSpPr>
        <a:xfrm>
          <a:off x="4120175" y="61572"/>
          <a:ext cx="1427609" cy="619504"/>
          <a:chOff x="6683766" y="1051100"/>
          <a:chExt cx="1629035" cy="630155"/>
        </a:xfrm>
      </xdr:grpSpPr>
      <xdr:sp macro="" textlink="">
        <xdr:nvSpPr>
          <xdr:cNvPr id="7" name="CuadroTexto 8">
            <a:extLst>
              <a:ext uri="{FF2B5EF4-FFF2-40B4-BE49-F238E27FC236}">
                <a16:creationId xmlns:a16="http://schemas.microsoft.com/office/drawing/2014/main" id="{49B6E1B6-758C-9B4E-8264-371A8535D807}"/>
              </a:ext>
            </a:extLst>
          </xdr:cNvPr>
          <xdr:cNvSpPr txBox="1"/>
        </xdr:nvSpPr>
        <xdr:spPr>
          <a:xfrm>
            <a:off x="6683766" y="1051100"/>
            <a:ext cx="769375" cy="605070"/>
          </a:xfrm>
          <a:prstGeom prst="rect">
            <a:avLst/>
          </a:prstGeom>
          <a:noFill/>
        </xdr:spPr>
        <xdr:txBody>
          <a:bodyPr wrap="square" lIns="0" tIns="0" rIns="0" bIns="0" anchor="ctr">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800" b="1">
                <a:solidFill>
                  <a:schemeClr val="bg1"/>
                </a:solidFill>
                <a:cs typeface="Times New Roman" panose="02020603050405020304" pitchFamily="18" charset="0"/>
              </a:rPr>
              <a:t>FEI</a:t>
            </a:r>
          </a:p>
        </xdr:txBody>
      </xdr:sp>
      <xdr:sp macro="" textlink="">
        <xdr:nvSpPr>
          <xdr:cNvPr id="8" name="CuadroTexto 9">
            <a:extLst>
              <a:ext uri="{FF2B5EF4-FFF2-40B4-BE49-F238E27FC236}">
                <a16:creationId xmlns:a16="http://schemas.microsoft.com/office/drawing/2014/main" id="{5ADC84F1-1172-4310-AF88-C22B8210F48F}"/>
              </a:ext>
            </a:extLst>
          </xdr:cNvPr>
          <xdr:cNvSpPr txBox="1"/>
        </xdr:nvSpPr>
        <xdr:spPr>
          <a:xfrm>
            <a:off x="7427533" y="1171737"/>
            <a:ext cx="885268" cy="509518"/>
          </a:xfrm>
          <a:prstGeom prst="rect">
            <a:avLst/>
          </a:prstGeom>
          <a:noFill/>
        </xdr:spPr>
        <xdr:txBody>
          <a:bodyPr wrap="square" lIns="0" tIns="0" rIns="0" bIns="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800">
                <a:solidFill>
                  <a:schemeClr val="bg1"/>
                </a:solidFill>
              </a:rPr>
              <a:t>FONDO </a:t>
            </a:r>
          </a:p>
          <a:p>
            <a:r>
              <a:rPr lang="es-CO" sz="800">
                <a:solidFill>
                  <a:schemeClr val="bg1"/>
                </a:solidFill>
              </a:rPr>
              <a:t>ESPECIAL PARA </a:t>
            </a:r>
          </a:p>
          <a:p>
            <a:r>
              <a:rPr lang="es-CO" sz="800">
                <a:solidFill>
                  <a:schemeClr val="bg1"/>
                </a:solidFill>
              </a:rPr>
              <a:t>INVESTIGACIONES</a:t>
            </a:r>
          </a:p>
        </xdr:txBody>
      </xdr:sp>
    </xdr:grpSp>
    <xdr:clientData/>
  </xdr:twoCellAnchor>
  <xdr:twoCellAnchor>
    <xdr:from>
      <xdr:col>3</xdr:col>
      <xdr:colOff>973668</xdr:colOff>
      <xdr:row>1</xdr:row>
      <xdr:rowOff>52917</xdr:rowOff>
    </xdr:from>
    <xdr:to>
      <xdr:col>3</xdr:col>
      <xdr:colOff>973668</xdr:colOff>
      <xdr:row>1</xdr:row>
      <xdr:rowOff>497417</xdr:rowOff>
    </xdr:to>
    <xdr:cxnSp macro="">
      <xdr:nvCxnSpPr>
        <xdr:cNvPr id="9" name="Conector recto 8">
          <a:extLst>
            <a:ext uri="{FF2B5EF4-FFF2-40B4-BE49-F238E27FC236}">
              <a16:creationId xmlns:a16="http://schemas.microsoft.com/office/drawing/2014/main" id="{7004197E-96E1-49F8-90C8-7A504F2E0914}"/>
            </a:ext>
          </a:extLst>
        </xdr:cNvPr>
        <xdr:cNvCxnSpPr/>
      </xdr:nvCxnSpPr>
      <xdr:spPr>
        <a:xfrm>
          <a:off x="4078818" y="148167"/>
          <a:ext cx="0" cy="44450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21167</xdr:colOff>
      <xdr:row>2</xdr:row>
      <xdr:rowOff>84666</xdr:rowOff>
    </xdr:from>
    <xdr:to>
      <xdr:col>13</xdr:col>
      <xdr:colOff>21167</xdr:colOff>
      <xdr:row>5</xdr:row>
      <xdr:rowOff>201083</xdr:rowOff>
    </xdr:to>
    <xdr:sp macro="" textlink="">
      <xdr:nvSpPr>
        <xdr:cNvPr id="10" name="Rectangle: Rounded Corners 16">
          <a:extLst>
            <a:ext uri="{FF2B5EF4-FFF2-40B4-BE49-F238E27FC236}">
              <a16:creationId xmlns:a16="http://schemas.microsoft.com/office/drawing/2014/main" id="{3785C7A4-E013-49BB-B1FB-A4347C4F5C91}"/>
            </a:ext>
          </a:extLst>
        </xdr:cNvPr>
        <xdr:cNvSpPr/>
      </xdr:nvSpPr>
      <xdr:spPr>
        <a:xfrm>
          <a:off x="3126317" y="703791"/>
          <a:ext cx="10125075" cy="611717"/>
        </a:xfrm>
        <a:prstGeom prst="roundRect">
          <a:avLst>
            <a:gd name="adj" fmla="val 8233"/>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576000" bIns="0" rtlCol="0" anchor="b"/>
        <a:lstStyle/>
        <a:p>
          <a:pPr algn="ctr"/>
          <a:r>
            <a:rPr lang="en-US" sz="2800" b="1">
              <a:solidFill>
                <a:schemeClr val="bg1"/>
              </a:solidFill>
            </a:rPr>
            <a:t> </a:t>
          </a:r>
        </a:p>
      </xdr:txBody>
    </xdr:sp>
    <xdr:clientData/>
  </xdr:twoCellAnchor>
  <xdr:twoCellAnchor>
    <xdr:from>
      <xdr:col>4</xdr:col>
      <xdr:colOff>550334</xdr:colOff>
      <xdr:row>3</xdr:row>
      <xdr:rowOff>21165</xdr:rowOff>
    </xdr:from>
    <xdr:to>
      <xdr:col>9</xdr:col>
      <xdr:colOff>143904</xdr:colOff>
      <xdr:row>5</xdr:row>
      <xdr:rowOff>204425</xdr:rowOff>
    </xdr:to>
    <xdr:grpSp>
      <xdr:nvGrpSpPr>
        <xdr:cNvPr id="11" name="Grupo 10">
          <a:extLst>
            <a:ext uri="{FF2B5EF4-FFF2-40B4-BE49-F238E27FC236}">
              <a16:creationId xmlns:a16="http://schemas.microsoft.com/office/drawing/2014/main" id="{78760418-CA74-46B0-8FC8-0D681E2A40EE}"/>
            </a:ext>
          </a:extLst>
        </xdr:cNvPr>
        <xdr:cNvGrpSpPr/>
      </xdr:nvGrpSpPr>
      <xdr:grpSpPr>
        <a:xfrm>
          <a:off x="6244167" y="740832"/>
          <a:ext cx="3879820" cy="585426"/>
          <a:chOff x="7985848" y="719667"/>
          <a:chExt cx="3773987" cy="585426"/>
        </a:xfrm>
      </xdr:grpSpPr>
      <xdr:sp macro="" textlink="">
        <xdr:nvSpPr>
          <xdr:cNvPr id="12" name="TextBox 17">
            <a:extLst>
              <a:ext uri="{FF2B5EF4-FFF2-40B4-BE49-F238E27FC236}">
                <a16:creationId xmlns:a16="http://schemas.microsoft.com/office/drawing/2014/main" id="{5FFFD985-1872-980C-AF2E-9B62EAFDE566}"/>
              </a:ext>
            </a:extLst>
          </xdr:cNvPr>
          <xdr:cNvSpPr txBox="1"/>
        </xdr:nvSpPr>
        <xdr:spPr>
          <a:xfrm>
            <a:off x="7985848" y="719667"/>
            <a:ext cx="3773987" cy="3114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400" b="1">
                <a:solidFill>
                  <a:schemeClr val="bg1"/>
                </a:solidFill>
              </a:rPr>
              <a:t>NUMERO</a:t>
            </a:r>
            <a:r>
              <a:rPr lang="es-ES" sz="1400" b="1" baseline="0">
                <a:solidFill>
                  <a:schemeClr val="bg1"/>
                </a:solidFill>
              </a:rPr>
              <a:t> TOTAL DE PROYECTOS</a:t>
            </a:r>
            <a:endParaRPr lang="es-ES" sz="1400" b="1">
              <a:solidFill>
                <a:schemeClr val="bg1"/>
              </a:solidFill>
            </a:endParaRPr>
          </a:p>
        </xdr:txBody>
      </xdr:sp>
      <xdr:sp macro="" textlink="$G$4">
        <xdr:nvSpPr>
          <xdr:cNvPr id="13" name="CuadroTexto 12">
            <a:extLst>
              <a:ext uri="{FF2B5EF4-FFF2-40B4-BE49-F238E27FC236}">
                <a16:creationId xmlns:a16="http://schemas.microsoft.com/office/drawing/2014/main" id="{FA53CD44-58B9-08A2-FC3B-64FE09266BEE}"/>
              </a:ext>
            </a:extLst>
          </xdr:cNvPr>
          <xdr:cNvSpPr txBox="1"/>
        </xdr:nvSpPr>
        <xdr:spPr>
          <a:xfrm>
            <a:off x="9372340" y="929413"/>
            <a:ext cx="1021015" cy="3756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fld id="{DCB9F730-565C-4ADD-A038-7C655EEA38CF}" type="TxLink">
              <a:rPr lang="en-US" sz="2400" b="1" i="0" u="none" strike="noStrike" baseline="0">
                <a:solidFill>
                  <a:schemeClr val="bg1"/>
                </a:solidFill>
                <a:latin typeface="Calibri"/>
                <a:ea typeface="+mn-ea"/>
                <a:cs typeface="Calibri"/>
              </a:rPr>
              <a:pPr algn="ctr"/>
              <a:t>89</a:t>
            </a:fld>
            <a:endParaRPr lang="es-ES" sz="2400" b="1" i="0" u="none" strike="noStrike" baseline="0">
              <a:solidFill>
                <a:schemeClr val="bg1"/>
              </a:solidFill>
              <a:latin typeface="Calibri"/>
              <a:ea typeface="+mn-ea"/>
              <a:cs typeface="Calibri"/>
            </a:endParaRPr>
          </a:p>
        </xdr:txBody>
      </xdr:sp>
    </xdr:grpSp>
    <xdr:clientData/>
  </xdr:twoCellAnchor>
  <xdr:twoCellAnchor editAs="oneCell">
    <xdr:from>
      <xdr:col>0</xdr:col>
      <xdr:colOff>84667</xdr:colOff>
      <xdr:row>1</xdr:row>
      <xdr:rowOff>21168</xdr:rowOff>
    </xdr:from>
    <xdr:to>
      <xdr:col>2</xdr:col>
      <xdr:colOff>31750</xdr:colOff>
      <xdr:row>9</xdr:row>
      <xdr:rowOff>21167</xdr:rowOff>
    </xdr:to>
    <mc:AlternateContent xmlns:mc="http://schemas.openxmlformats.org/markup-compatibility/2006" xmlns:a14="http://schemas.microsoft.com/office/drawing/2010/main">
      <mc:Choice Requires="a14">
        <xdr:graphicFrame macro="">
          <xdr:nvGraphicFramePr>
            <xdr:cNvPr id="14" name="MODALIDAD &#10;CONTRACTUAL 3">
              <a:extLst>
                <a:ext uri="{FF2B5EF4-FFF2-40B4-BE49-F238E27FC236}">
                  <a16:creationId xmlns:a16="http://schemas.microsoft.com/office/drawing/2014/main" id="{CB953F1F-ACB6-4E57-BC55-3158892E146C}"/>
                </a:ext>
              </a:extLst>
            </xdr:cNvPr>
            <xdr:cNvGraphicFramePr/>
          </xdr:nvGraphicFramePr>
          <xdr:xfrm>
            <a:off x="0" y="0"/>
            <a:ext cx="0" cy="0"/>
          </xdr:xfrm>
          <a:graphic>
            <a:graphicData uri="http://schemas.microsoft.com/office/drawing/2010/slicer">
              <sle:slicer xmlns:sle="http://schemas.microsoft.com/office/drawing/2010/slicer" name="MODALIDAD &#10;CONTRACTUAL 3"/>
            </a:graphicData>
          </a:graphic>
        </xdr:graphicFrame>
      </mc:Choice>
      <mc:Fallback xmlns="">
        <xdr:sp macro="" textlink="">
          <xdr:nvSpPr>
            <xdr:cNvPr id="0" name=""/>
            <xdr:cNvSpPr>
              <a:spLocks noTextEdit="1"/>
            </xdr:cNvSpPr>
          </xdr:nvSpPr>
          <xdr:spPr>
            <a:xfrm>
              <a:off x="84667" y="116418"/>
              <a:ext cx="2963333" cy="1735666"/>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10585</xdr:colOff>
      <xdr:row>9</xdr:row>
      <xdr:rowOff>109008</xdr:rowOff>
    </xdr:from>
    <xdr:to>
      <xdr:col>2</xdr:col>
      <xdr:colOff>42334</xdr:colOff>
      <xdr:row>22</xdr:row>
      <xdr:rowOff>161925</xdr:rowOff>
    </xdr:to>
    <mc:AlternateContent xmlns:mc="http://schemas.openxmlformats.org/markup-compatibility/2006" xmlns:a14="http://schemas.microsoft.com/office/drawing/2010/main">
      <mc:Choice Requires="a14">
        <xdr:graphicFrame macro="">
          <xdr:nvGraphicFramePr>
            <xdr:cNvPr id="15" name="PROYECTO/SIFI 3">
              <a:extLst>
                <a:ext uri="{FF2B5EF4-FFF2-40B4-BE49-F238E27FC236}">
                  <a16:creationId xmlns:a16="http://schemas.microsoft.com/office/drawing/2014/main" id="{69E6A50F-03D6-4B17-B289-C2FDB41B1DB8}"/>
                </a:ext>
              </a:extLst>
            </xdr:cNvPr>
            <xdr:cNvGraphicFramePr/>
          </xdr:nvGraphicFramePr>
          <xdr:xfrm>
            <a:off x="0" y="0"/>
            <a:ext cx="0" cy="0"/>
          </xdr:xfrm>
          <a:graphic>
            <a:graphicData uri="http://schemas.microsoft.com/office/drawing/2010/slicer">
              <sle:slicer xmlns:sle="http://schemas.microsoft.com/office/drawing/2010/slicer" name="PROYECTO/SIFI 3"/>
            </a:graphicData>
          </a:graphic>
        </xdr:graphicFrame>
      </mc:Choice>
      <mc:Fallback xmlns="">
        <xdr:sp macro="" textlink="">
          <xdr:nvSpPr>
            <xdr:cNvPr id="0" name=""/>
            <xdr:cNvSpPr>
              <a:spLocks noTextEdit="1"/>
            </xdr:cNvSpPr>
          </xdr:nvSpPr>
          <xdr:spPr>
            <a:xfrm>
              <a:off x="116418" y="1939925"/>
              <a:ext cx="2942166" cy="26670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252942</xdr:colOff>
      <xdr:row>42</xdr:row>
      <xdr:rowOff>15875</xdr:rowOff>
    </xdr:from>
    <xdr:to>
      <xdr:col>1</xdr:col>
      <xdr:colOff>2081742</xdr:colOff>
      <xdr:row>47</xdr:row>
      <xdr:rowOff>66675</xdr:rowOff>
    </xdr:to>
    <mc:AlternateContent xmlns:mc="http://schemas.openxmlformats.org/markup-compatibility/2006" xmlns:a14="http://schemas.microsoft.com/office/drawing/2010/main">
      <mc:Choice Requires="a14">
        <xdr:graphicFrame macro="">
          <xdr:nvGraphicFramePr>
            <xdr:cNvPr id="16" name="FECHA ESTIMADA &#10;INICIO DE PROCESO&#10;(MAYO)">
              <a:extLst>
                <a:ext uri="{FF2B5EF4-FFF2-40B4-BE49-F238E27FC236}">
                  <a16:creationId xmlns:a16="http://schemas.microsoft.com/office/drawing/2014/main" id="{486A5373-6ECA-2B85-8679-DE4334EB805A}"/>
                </a:ext>
              </a:extLst>
            </xdr:cNvPr>
            <xdr:cNvGraphicFramePr/>
          </xdr:nvGraphicFramePr>
          <xdr:xfrm>
            <a:off x="0" y="0"/>
            <a:ext cx="0" cy="0"/>
          </xdr:xfrm>
          <a:graphic>
            <a:graphicData uri="http://schemas.microsoft.com/office/drawing/2010/slicer">
              <sle:slicer xmlns:sle="http://schemas.microsoft.com/office/drawing/2010/slicer" name="FECHA ESTIMADA &#10;INICIO DE PROCESO&#10;(MAYO)"/>
            </a:graphicData>
          </a:graphic>
        </xdr:graphicFrame>
      </mc:Choice>
      <mc:Fallback xmlns="">
        <xdr:sp macro="" textlink="">
          <xdr:nvSpPr>
            <xdr:cNvPr id="0" name=""/>
            <xdr:cNvSpPr>
              <a:spLocks noTextEdit="1"/>
            </xdr:cNvSpPr>
          </xdr:nvSpPr>
          <xdr:spPr>
            <a:xfrm>
              <a:off x="358775" y="7371292"/>
              <a:ext cx="1828800" cy="266700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drawings/drawing5.xml><?xml version="1.0" encoding="utf-8"?>
<xdr:wsDr xmlns:xdr="http://schemas.openxmlformats.org/drawingml/2006/spreadsheetDrawing" xmlns:a="http://schemas.openxmlformats.org/drawingml/2006/main">
  <xdr:twoCellAnchor>
    <xdr:from>
      <xdr:col>4</xdr:col>
      <xdr:colOff>4762</xdr:colOff>
      <xdr:row>9</xdr:row>
      <xdr:rowOff>9524</xdr:rowOff>
    </xdr:from>
    <xdr:to>
      <xdr:col>10</xdr:col>
      <xdr:colOff>419100</xdr:colOff>
      <xdr:row>25</xdr:row>
      <xdr:rowOff>47625</xdr:rowOff>
    </xdr:to>
    <xdr:graphicFrame macro="">
      <xdr:nvGraphicFramePr>
        <xdr:cNvPr id="109" name="Gráfico 1">
          <a:extLst>
            <a:ext uri="{FF2B5EF4-FFF2-40B4-BE49-F238E27FC236}">
              <a16:creationId xmlns:a16="http://schemas.microsoft.com/office/drawing/2014/main" id="{E911E33D-46BB-01A7-735B-50A25C31A4E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92655</xdr:colOff>
      <xdr:row>0</xdr:row>
      <xdr:rowOff>190501</xdr:rowOff>
    </xdr:from>
    <xdr:to>
      <xdr:col>1</xdr:col>
      <xdr:colOff>929700</xdr:colOff>
      <xdr:row>4</xdr:row>
      <xdr:rowOff>19051</xdr:rowOff>
    </xdr:to>
    <xdr:grpSp>
      <xdr:nvGrpSpPr>
        <xdr:cNvPr id="96" name="Grupo 63">
          <a:extLst>
            <a:ext uri="{FF2B5EF4-FFF2-40B4-BE49-F238E27FC236}">
              <a16:creationId xmlns:a16="http://schemas.microsoft.com/office/drawing/2014/main" id="{1063C7B6-8348-4F93-BF83-E298482EF571}"/>
            </a:ext>
          </a:extLst>
        </xdr:cNvPr>
        <xdr:cNvGrpSpPr/>
      </xdr:nvGrpSpPr>
      <xdr:grpSpPr>
        <a:xfrm>
          <a:off x="187905" y="95251"/>
          <a:ext cx="837045" cy="619125"/>
          <a:chOff x="4042833" y="709083"/>
          <a:chExt cx="3443796" cy="2092088"/>
        </a:xfrm>
      </xdr:grpSpPr>
      <xdr:pic>
        <xdr:nvPicPr>
          <xdr:cNvPr id="97" name="Picture 4" descr="Instituto Nacional de Salud | Biblioteca Juan Roa Vasquez">
            <a:extLst>
              <a:ext uri="{FF2B5EF4-FFF2-40B4-BE49-F238E27FC236}">
                <a16:creationId xmlns:a16="http://schemas.microsoft.com/office/drawing/2014/main" id="{3317FE64-DF74-C348-CDCA-2DFE97BBCBF3}"/>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r="58358"/>
          <a:stretch/>
        </xdr:blipFill>
        <xdr:spPr bwMode="auto">
          <a:xfrm>
            <a:off x="4042833" y="709083"/>
            <a:ext cx="3443796" cy="2092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98" name="Oval 1">
            <a:extLst>
              <a:ext uri="{FF2B5EF4-FFF2-40B4-BE49-F238E27FC236}">
                <a16:creationId xmlns:a16="http://schemas.microsoft.com/office/drawing/2014/main" id="{2169ED9B-7D01-4867-F685-BA2A1F50B5E4}"/>
              </a:ext>
            </a:extLst>
          </xdr:cNvPr>
          <xdr:cNvSpPr/>
        </xdr:nvSpPr>
        <xdr:spPr>
          <a:xfrm>
            <a:off x="4269095" y="1447577"/>
            <a:ext cx="206122" cy="20818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884850</xdr:colOff>
      <xdr:row>1</xdr:row>
      <xdr:rowOff>171079</xdr:rowOff>
    </xdr:from>
    <xdr:to>
      <xdr:col>2</xdr:col>
      <xdr:colOff>552450</xdr:colOff>
      <xdr:row>2</xdr:row>
      <xdr:rowOff>110121</xdr:rowOff>
    </xdr:to>
    <xdr:grpSp>
      <xdr:nvGrpSpPr>
        <xdr:cNvPr id="93" name="Grupo 66">
          <a:extLst>
            <a:ext uri="{FF2B5EF4-FFF2-40B4-BE49-F238E27FC236}">
              <a16:creationId xmlns:a16="http://schemas.microsoft.com/office/drawing/2014/main" id="{4FF78088-2B71-49A2-9390-AF640CEF0E99}"/>
            </a:ext>
          </a:extLst>
        </xdr:cNvPr>
        <xdr:cNvGrpSpPr/>
      </xdr:nvGrpSpPr>
      <xdr:grpSpPr>
        <a:xfrm>
          <a:off x="980100" y="266329"/>
          <a:ext cx="2248875" cy="139067"/>
          <a:chOff x="6683766" y="1051100"/>
          <a:chExt cx="1629035" cy="605070"/>
        </a:xfrm>
      </xdr:grpSpPr>
      <xdr:sp macro="" textlink="">
        <xdr:nvSpPr>
          <xdr:cNvPr id="94" name="CuadroTexto 8">
            <a:extLst>
              <a:ext uri="{FF2B5EF4-FFF2-40B4-BE49-F238E27FC236}">
                <a16:creationId xmlns:a16="http://schemas.microsoft.com/office/drawing/2014/main" id="{393F3A88-F23C-1C3C-0AB6-74EB14B7791A}"/>
              </a:ext>
            </a:extLst>
          </xdr:cNvPr>
          <xdr:cNvSpPr txBox="1"/>
        </xdr:nvSpPr>
        <xdr:spPr>
          <a:xfrm>
            <a:off x="6683766" y="1051100"/>
            <a:ext cx="769375" cy="605070"/>
          </a:xfrm>
          <a:prstGeom prst="rect">
            <a:avLst/>
          </a:prstGeom>
          <a:noFill/>
        </xdr:spPr>
        <xdr:txBody>
          <a:bodyPr wrap="square" lIns="0" tIns="0" rIns="0" bIns="0" anchor="ctr">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800" b="1">
                <a:solidFill>
                  <a:schemeClr val="bg1"/>
                </a:solidFill>
                <a:cs typeface="Times New Roman" panose="02020603050405020304" pitchFamily="18" charset="0"/>
              </a:rPr>
              <a:t>FEI</a:t>
            </a:r>
          </a:p>
        </xdr:txBody>
      </xdr:sp>
      <xdr:sp macro="" textlink="">
        <xdr:nvSpPr>
          <xdr:cNvPr id="95" name="CuadroTexto 9">
            <a:extLst>
              <a:ext uri="{FF2B5EF4-FFF2-40B4-BE49-F238E27FC236}">
                <a16:creationId xmlns:a16="http://schemas.microsoft.com/office/drawing/2014/main" id="{8BDF1F60-5828-E307-7997-659E05BB05E8}"/>
              </a:ext>
            </a:extLst>
          </xdr:cNvPr>
          <xdr:cNvSpPr txBox="1"/>
        </xdr:nvSpPr>
        <xdr:spPr>
          <a:xfrm>
            <a:off x="7427533" y="1118661"/>
            <a:ext cx="885268" cy="509518"/>
          </a:xfrm>
          <a:prstGeom prst="rect">
            <a:avLst/>
          </a:prstGeom>
          <a:noFill/>
        </xdr:spPr>
        <xdr:txBody>
          <a:bodyPr wrap="square" lIns="0" tIns="0" rIns="0" bIns="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800">
                <a:solidFill>
                  <a:schemeClr val="bg1"/>
                </a:solidFill>
              </a:rPr>
              <a:t>FONDO </a:t>
            </a:r>
          </a:p>
          <a:p>
            <a:r>
              <a:rPr lang="es-CO" sz="800">
                <a:solidFill>
                  <a:schemeClr val="bg1"/>
                </a:solidFill>
              </a:rPr>
              <a:t>ESPECIAL PARA </a:t>
            </a:r>
          </a:p>
          <a:p>
            <a:r>
              <a:rPr lang="es-CO" sz="800">
                <a:solidFill>
                  <a:schemeClr val="bg1"/>
                </a:solidFill>
              </a:rPr>
              <a:t>INVESTIGACIONES</a:t>
            </a:r>
          </a:p>
        </xdr:txBody>
      </xdr:sp>
    </xdr:grpSp>
    <xdr:clientData/>
  </xdr:twoCellAnchor>
  <xdr:twoCellAnchor>
    <xdr:from>
      <xdr:col>1</xdr:col>
      <xdr:colOff>971550</xdr:colOff>
      <xdr:row>1</xdr:row>
      <xdr:rowOff>24342</xdr:rowOff>
    </xdr:from>
    <xdr:to>
      <xdr:col>1</xdr:col>
      <xdr:colOff>973668</xdr:colOff>
      <xdr:row>3</xdr:row>
      <xdr:rowOff>161925</xdr:rowOff>
    </xdr:to>
    <xdr:cxnSp macro="">
      <xdr:nvCxnSpPr>
        <xdr:cNvPr id="100" name="Conector recto 69">
          <a:extLst>
            <a:ext uri="{FF2B5EF4-FFF2-40B4-BE49-F238E27FC236}">
              <a16:creationId xmlns:a16="http://schemas.microsoft.com/office/drawing/2014/main" id="{8D859C60-A0C4-48C2-AC38-1BE499FDBFC3}"/>
            </a:ext>
          </a:extLst>
        </xdr:cNvPr>
        <xdr:cNvCxnSpPr/>
      </xdr:nvCxnSpPr>
      <xdr:spPr>
        <a:xfrm flipH="1">
          <a:off x="971550" y="224367"/>
          <a:ext cx="2118" cy="537633"/>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4</xdr:row>
      <xdr:rowOff>76200</xdr:rowOff>
    </xdr:from>
    <xdr:to>
      <xdr:col>12</xdr:col>
      <xdr:colOff>28575</xdr:colOff>
      <xdr:row>7</xdr:row>
      <xdr:rowOff>47624</xdr:rowOff>
    </xdr:to>
    <xdr:sp macro="" textlink="D8">
      <xdr:nvSpPr>
        <xdr:cNvPr id="106" name="Rectangle: Rounded Corners 16">
          <a:extLst>
            <a:ext uri="{FF2B5EF4-FFF2-40B4-BE49-F238E27FC236}">
              <a16:creationId xmlns:a16="http://schemas.microsoft.com/office/drawing/2014/main" id="{13D34C22-355D-4D61-9DCA-BA1D28304160}"/>
            </a:ext>
          </a:extLst>
        </xdr:cNvPr>
        <xdr:cNvSpPr/>
      </xdr:nvSpPr>
      <xdr:spPr>
        <a:xfrm>
          <a:off x="95250" y="771525"/>
          <a:ext cx="10734675" cy="571499"/>
        </a:xfrm>
        <a:prstGeom prst="roundRect">
          <a:avLst>
            <a:gd name="adj" fmla="val 8233"/>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576000" bIns="0" rtlCol="0" anchor="b"/>
        <a:lstStyle/>
        <a:p>
          <a:pPr algn="ctr"/>
          <a:fld id="{12A4A9E5-E1C4-4992-ADD6-9286FFBBC39E}" type="TxLink">
            <a:rPr lang="en-US" sz="2800" b="1" i="0" u="none" strike="noStrike">
              <a:solidFill>
                <a:schemeClr val="bg1"/>
              </a:solidFill>
              <a:latin typeface="Calibri"/>
              <a:cs typeface="Calibri"/>
            </a:rPr>
            <a:pPr algn="ctr"/>
            <a:t> </a:t>
          </a:fld>
          <a:endParaRPr lang="en-US" sz="2800" b="1">
            <a:solidFill>
              <a:schemeClr val="bg1"/>
            </a:solidFill>
          </a:endParaRPr>
        </a:p>
      </xdr:txBody>
    </xdr:sp>
    <xdr:clientData/>
  </xdr:twoCellAnchor>
  <xdr:twoCellAnchor>
    <xdr:from>
      <xdr:col>2</xdr:col>
      <xdr:colOff>228600</xdr:colOff>
      <xdr:row>4</xdr:row>
      <xdr:rowOff>123825</xdr:rowOff>
    </xdr:from>
    <xdr:to>
      <xdr:col>8</xdr:col>
      <xdr:colOff>721292</xdr:colOff>
      <xdr:row>7</xdr:row>
      <xdr:rowOff>92076</xdr:rowOff>
    </xdr:to>
    <xdr:sp macro="" textlink="">
      <xdr:nvSpPr>
        <xdr:cNvPr id="108" name="TextBox 17">
          <a:extLst>
            <a:ext uri="{FF2B5EF4-FFF2-40B4-BE49-F238E27FC236}">
              <a16:creationId xmlns:a16="http://schemas.microsoft.com/office/drawing/2014/main" id="{7A4EE9F2-83BF-4214-B725-15ADA385D907}"/>
            </a:ext>
          </a:extLst>
        </xdr:cNvPr>
        <xdr:cNvSpPr txBox="1"/>
      </xdr:nvSpPr>
      <xdr:spPr>
        <a:xfrm>
          <a:off x="2905125" y="819150"/>
          <a:ext cx="5264717" cy="568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solidFill>
                <a:schemeClr val="bg1"/>
              </a:solidFill>
            </a:rPr>
            <a:t>NUMERO</a:t>
          </a:r>
          <a:r>
            <a:rPr lang="es-ES" sz="1100" b="1" baseline="0">
              <a:solidFill>
                <a:schemeClr val="bg1"/>
              </a:solidFill>
            </a:rPr>
            <a:t> TOTAL DE PROCESOS PROYECTADOS</a:t>
          </a:r>
          <a:endParaRPr lang="es-ES" sz="1100" b="1">
            <a:solidFill>
              <a:schemeClr val="bg1"/>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73605</xdr:colOff>
      <xdr:row>1</xdr:row>
      <xdr:rowOff>4257</xdr:rowOff>
    </xdr:from>
    <xdr:to>
      <xdr:col>1</xdr:col>
      <xdr:colOff>910650</xdr:colOff>
      <xdr:row>1</xdr:row>
      <xdr:rowOff>485774</xdr:rowOff>
    </xdr:to>
    <xdr:grpSp>
      <xdr:nvGrpSpPr>
        <xdr:cNvPr id="9" name="Grupo 8">
          <a:extLst>
            <a:ext uri="{FF2B5EF4-FFF2-40B4-BE49-F238E27FC236}">
              <a16:creationId xmlns:a16="http://schemas.microsoft.com/office/drawing/2014/main" id="{CAEEF22E-23DD-46DB-9989-172A38854974}"/>
            </a:ext>
          </a:extLst>
        </xdr:cNvPr>
        <xdr:cNvGrpSpPr/>
      </xdr:nvGrpSpPr>
      <xdr:grpSpPr>
        <a:xfrm>
          <a:off x="168855" y="99507"/>
          <a:ext cx="837045" cy="481517"/>
          <a:chOff x="4042833" y="709083"/>
          <a:chExt cx="3443796" cy="2092088"/>
        </a:xfrm>
      </xdr:grpSpPr>
      <xdr:pic>
        <xdr:nvPicPr>
          <xdr:cNvPr id="10" name="Picture 4" descr="Instituto Nacional de Salud | Biblioteca Juan Roa Vasquez">
            <a:extLst>
              <a:ext uri="{FF2B5EF4-FFF2-40B4-BE49-F238E27FC236}">
                <a16:creationId xmlns:a16="http://schemas.microsoft.com/office/drawing/2014/main" id="{8DA200A8-EC61-DFF3-5B70-8A54FD7EDE31}"/>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r="58358"/>
          <a:stretch/>
        </xdr:blipFill>
        <xdr:spPr bwMode="auto">
          <a:xfrm>
            <a:off x="4042833" y="709083"/>
            <a:ext cx="3443796" cy="2092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1" name="Oval 1">
            <a:extLst>
              <a:ext uri="{FF2B5EF4-FFF2-40B4-BE49-F238E27FC236}">
                <a16:creationId xmlns:a16="http://schemas.microsoft.com/office/drawing/2014/main" id="{408EEC10-4BC6-BF15-6D5F-09D5163C1DE3}"/>
              </a:ext>
            </a:extLst>
          </xdr:cNvPr>
          <xdr:cNvSpPr/>
        </xdr:nvSpPr>
        <xdr:spPr>
          <a:xfrm>
            <a:off x="4269095" y="1447577"/>
            <a:ext cx="206122" cy="20818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1008675</xdr:colOff>
      <xdr:row>1</xdr:row>
      <xdr:rowOff>56779</xdr:rowOff>
    </xdr:from>
    <xdr:to>
      <xdr:col>2</xdr:col>
      <xdr:colOff>676275</xdr:colOff>
      <xdr:row>1</xdr:row>
      <xdr:rowOff>491121</xdr:rowOff>
    </xdr:to>
    <xdr:grpSp>
      <xdr:nvGrpSpPr>
        <xdr:cNvPr id="12" name="Grupo 11">
          <a:extLst>
            <a:ext uri="{FF2B5EF4-FFF2-40B4-BE49-F238E27FC236}">
              <a16:creationId xmlns:a16="http://schemas.microsoft.com/office/drawing/2014/main" id="{4D4BF83B-657B-4E5B-B44D-8DD5BF962D3E}"/>
            </a:ext>
          </a:extLst>
        </xdr:cNvPr>
        <xdr:cNvGrpSpPr/>
      </xdr:nvGrpSpPr>
      <xdr:grpSpPr>
        <a:xfrm>
          <a:off x="1103925" y="152029"/>
          <a:ext cx="2344125" cy="434342"/>
          <a:chOff x="6683766" y="1051100"/>
          <a:chExt cx="1629035" cy="605070"/>
        </a:xfrm>
      </xdr:grpSpPr>
      <xdr:sp macro="" textlink="">
        <xdr:nvSpPr>
          <xdr:cNvPr id="13" name="CuadroTexto 8">
            <a:extLst>
              <a:ext uri="{FF2B5EF4-FFF2-40B4-BE49-F238E27FC236}">
                <a16:creationId xmlns:a16="http://schemas.microsoft.com/office/drawing/2014/main" id="{879050AE-AEDB-1772-BBE0-C68B1FDB27C1}"/>
              </a:ext>
            </a:extLst>
          </xdr:cNvPr>
          <xdr:cNvSpPr txBox="1"/>
        </xdr:nvSpPr>
        <xdr:spPr>
          <a:xfrm>
            <a:off x="6683766" y="1051100"/>
            <a:ext cx="769375" cy="605070"/>
          </a:xfrm>
          <a:prstGeom prst="rect">
            <a:avLst/>
          </a:prstGeom>
          <a:noFill/>
        </xdr:spPr>
        <xdr:txBody>
          <a:bodyPr wrap="square" lIns="0" tIns="0" rIns="0" bIns="0" anchor="ctr">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800" b="1">
                <a:solidFill>
                  <a:schemeClr val="bg1"/>
                </a:solidFill>
                <a:cs typeface="Times New Roman" panose="02020603050405020304" pitchFamily="18" charset="0"/>
              </a:rPr>
              <a:t>FEI</a:t>
            </a:r>
          </a:p>
        </xdr:txBody>
      </xdr:sp>
      <xdr:sp macro="" textlink="">
        <xdr:nvSpPr>
          <xdr:cNvPr id="14" name="CuadroTexto 9">
            <a:extLst>
              <a:ext uri="{FF2B5EF4-FFF2-40B4-BE49-F238E27FC236}">
                <a16:creationId xmlns:a16="http://schemas.microsoft.com/office/drawing/2014/main" id="{61E8AB14-AC15-0862-D599-727E208C65B4}"/>
              </a:ext>
            </a:extLst>
          </xdr:cNvPr>
          <xdr:cNvSpPr txBox="1"/>
        </xdr:nvSpPr>
        <xdr:spPr>
          <a:xfrm>
            <a:off x="7427533" y="1118661"/>
            <a:ext cx="885268" cy="509518"/>
          </a:xfrm>
          <a:prstGeom prst="rect">
            <a:avLst/>
          </a:prstGeom>
          <a:noFill/>
        </xdr:spPr>
        <xdr:txBody>
          <a:bodyPr wrap="square" lIns="0" tIns="0" rIns="0" bIns="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800">
                <a:solidFill>
                  <a:schemeClr val="bg1"/>
                </a:solidFill>
              </a:rPr>
              <a:t>FONDO </a:t>
            </a:r>
          </a:p>
          <a:p>
            <a:r>
              <a:rPr lang="es-CO" sz="800">
                <a:solidFill>
                  <a:schemeClr val="bg1"/>
                </a:solidFill>
              </a:rPr>
              <a:t>ESPECIAL PARA </a:t>
            </a:r>
          </a:p>
          <a:p>
            <a:r>
              <a:rPr lang="es-CO" sz="800">
                <a:solidFill>
                  <a:schemeClr val="bg1"/>
                </a:solidFill>
              </a:rPr>
              <a:t>INVESTIGACIONES</a:t>
            </a:r>
          </a:p>
        </xdr:txBody>
      </xdr:sp>
    </xdr:grpSp>
    <xdr:clientData/>
  </xdr:twoCellAnchor>
  <xdr:twoCellAnchor>
    <xdr:from>
      <xdr:col>1</xdr:col>
      <xdr:colOff>973668</xdr:colOff>
      <xdr:row>1</xdr:row>
      <xdr:rowOff>52917</xdr:rowOff>
    </xdr:from>
    <xdr:to>
      <xdr:col>1</xdr:col>
      <xdr:colOff>973668</xdr:colOff>
      <xdr:row>1</xdr:row>
      <xdr:rowOff>497417</xdr:rowOff>
    </xdr:to>
    <xdr:cxnSp macro="">
      <xdr:nvCxnSpPr>
        <xdr:cNvPr id="15" name="Conector recto 14">
          <a:extLst>
            <a:ext uri="{FF2B5EF4-FFF2-40B4-BE49-F238E27FC236}">
              <a16:creationId xmlns:a16="http://schemas.microsoft.com/office/drawing/2014/main" id="{60322230-E4DC-40DB-88CC-0246B4223045}"/>
            </a:ext>
          </a:extLst>
        </xdr:cNvPr>
        <xdr:cNvCxnSpPr/>
      </xdr:nvCxnSpPr>
      <xdr:spPr>
        <a:xfrm>
          <a:off x="4078818" y="148167"/>
          <a:ext cx="0" cy="44450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0</xdr:colOff>
      <xdr:row>6</xdr:row>
      <xdr:rowOff>0</xdr:rowOff>
    </xdr:from>
    <xdr:to>
      <xdr:col>12</xdr:col>
      <xdr:colOff>0</xdr:colOff>
      <xdr:row>20</xdr:row>
      <xdr:rowOff>0</xdr:rowOff>
    </xdr:to>
    <xdr:graphicFrame macro="">
      <xdr:nvGraphicFramePr>
        <xdr:cNvPr id="16" name="Gráfico 15">
          <a:extLst>
            <a:ext uri="{FF2B5EF4-FFF2-40B4-BE49-F238E27FC236}">
              <a16:creationId xmlns:a16="http://schemas.microsoft.com/office/drawing/2014/main" id="{E854EC4D-B43D-F818-0D00-EEA3E0EF896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xdr:row>
      <xdr:rowOff>47625</xdr:rowOff>
    </xdr:from>
    <xdr:to>
      <xdr:col>12</xdr:col>
      <xdr:colOff>0</xdr:colOff>
      <xdr:row>5</xdr:row>
      <xdr:rowOff>19049</xdr:rowOff>
    </xdr:to>
    <xdr:sp macro="" textlink="C8">
      <xdr:nvSpPr>
        <xdr:cNvPr id="17" name="Rectangle: Rounded Corners 16">
          <a:extLst>
            <a:ext uri="{FF2B5EF4-FFF2-40B4-BE49-F238E27FC236}">
              <a16:creationId xmlns:a16="http://schemas.microsoft.com/office/drawing/2014/main" id="{655956AA-A87F-4FA8-989E-45A3A9821612}"/>
            </a:ext>
          </a:extLst>
        </xdr:cNvPr>
        <xdr:cNvSpPr/>
      </xdr:nvSpPr>
      <xdr:spPr>
        <a:xfrm>
          <a:off x="95250" y="676275"/>
          <a:ext cx="8629650" cy="571499"/>
        </a:xfrm>
        <a:prstGeom prst="roundRect">
          <a:avLst>
            <a:gd name="adj" fmla="val 8233"/>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576000" bIns="0" rtlCol="0" anchor="b"/>
        <a:lstStyle/>
        <a:p>
          <a:pPr algn="ctr"/>
          <a:fld id="{12A4A9E5-E1C4-4992-ADD6-9286FFBBC39E}" type="TxLink">
            <a:rPr lang="en-US" sz="2800" b="1" i="0" u="none" strike="noStrike">
              <a:solidFill>
                <a:schemeClr val="bg1"/>
              </a:solidFill>
              <a:latin typeface="Calibri"/>
              <a:cs typeface="Calibri"/>
            </a:rPr>
            <a:pPr algn="ctr"/>
            <a:t> 4 </a:t>
          </a:fld>
          <a:endParaRPr lang="en-US" sz="2800" b="1">
            <a:solidFill>
              <a:schemeClr val="bg1"/>
            </a:solidFill>
          </a:endParaRPr>
        </a:p>
      </xdr:txBody>
    </xdr:sp>
    <xdr:clientData/>
  </xdr:twoCellAnchor>
  <xdr:twoCellAnchor>
    <xdr:from>
      <xdr:col>1</xdr:col>
      <xdr:colOff>2587625</xdr:colOff>
      <xdr:row>2</xdr:row>
      <xdr:rowOff>31749</xdr:rowOff>
    </xdr:from>
    <xdr:to>
      <xdr:col>8</xdr:col>
      <xdr:colOff>718117</xdr:colOff>
      <xdr:row>5</xdr:row>
      <xdr:rowOff>0</xdr:rowOff>
    </xdr:to>
    <xdr:sp macro="" textlink="">
      <xdr:nvSpPr>
        <xdr:cNvPr id="2" name="TextBox 17">
          <a:extLst>
            <a:ext uri="{FF2B5EF4-FFF2-40B4-BE49-F238E27FC236}">
              <a16:creationId xmlns:a16="http://schemas.microsoft.com/office/drawing/2014/main" id="{808E89EB-5446-96D4-0D8B-0ABEC06CD6BB}"/>
            </a:ext>
          </a:extLst>
        </xdr:cNvPr>
        <xdr:cNvSpPr txBox="1"/>
      </xdr:nvSpPr>
      <xdr:spPr>
        <a:xfrm>
          <a:off x="2682875" y="660399"/>
          <a:ext cx="5264717" cy="56832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solidFill>
                <a:schemeClr val="bg1"/>
              </a:solidFill>
            </a:rPr>
            <a:t>NUMERO</a:t>
          </a:r>
          <a:r>
            <a:rPr lang="es-ES" sz="1100" b="1" baseline="0">
              <a:solidFill>
                <a:schemeClr val="bg1"/>
              </a:solidFill>
            </a:rPr>
            <a:t> TOTAL DE PROCESOS PROYECTADOS</a:t>
          </a:r>
          <a:endParaRPr lang="es-ES" sz="1100" b="1">
            <a:solidFill>
              <a:schemeClr val="bg1"/>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73605</xdr:colOff>
      <xdr:row>1</xdr:row>
      <xdr:rowOff>4257</xdr:rowOff>
    </xdr:from>
    <xdr:to>
      <xdr:col>1</xdr:col>
      <xdr:colOff>910650</xdr:colOff>
      <xdr:row>1</xdr:row>
      <xdr:rowOff>485774</xdr:rowOff>
    </xdr:to>
    <xdr:grpSp>
      <xdr:nvGrpSpPr>
        <xdr:cNvPr id="2" name="Grupo 1">
          <a:extLst>
            <a:ext uri="{FF2B5EF4-FFF2-40B4-BE49-F238E27FC236}">
              <a16:creationId xmlns:a16="http://schemas.microsoft.com/office/drawing/2014/main" id="{A012CA5C-C59B-413E-BE01-E29B8779EF19}"/>
            </a:ext>
          </a:extLst>
        </xdr:cNvPr>
        <xdr:cNvGrpSpPr/>
      </xdr:nvGrpSpPr>
      <xdr:grpSpPr>
        <a:xfrm>
          <a:off x="168855" y="99507"/>
          <a:ext cx="837045" cy="481517"/>
          <a:chOff x="4042833" y="709083"/>
          <a:chExt cx="3443796" cy="2092088"/>
        </a:xfrm>
      </xdr:grpSpPr>
      <xdr:pic>
        <xdr:nvPicPr>
          <xdr:cNvPr id="3" name="Picture 4" descr="Instituto Nacional de Salud | Biblioteca Juan Roa Vasquez">
            <a:extLst>
              <a:ext uri="{FF2B5EF4-FFF2-40B4-BE49-F238E27FC236}">
                <a16:creationId xmlns:a16="http://schemas.microsoft.com/office/drawing/2014/main" id="{6F491A65-4899-6FEA-35C2-9AE4F18D55BC}"/>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r="58358"/>
          <a:stretch/>
        </xdr:blipFill>
        <xdr:spPr bwMode="auto">
          <a:xfrm>
            <a:off x="4042833" y="709083"/>
            <a:ext cx="3443796" cy="2092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Oval 1">
            <a:extLst>
              <a:ext uri="{FF2B5EF4-FFF2-40B4-BE49-F238E27FC236}">
                <a16:creationId xmlns:a16="http://schemas.microsoft.com/office/drawing/2014/main" id="{C6E2648B-449C-4711-F791-9BE8D4BBB4AA}"/>
              </a:ext>
            </a:extLst>
          </xdr:cNvPr>
          <xdr:cNvSpPr/>
        </xdr:nvSpPr>
        <xdr:spPr>
          <a:xfrm>
            <a:off x="4269095" y="1447577"/>
            <a:ext cx="206122" cy="20818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1008675</xdr:colOff>
      <xdr:row>1</xdr:row>
      <xdr:rowOff>56779</xdr:rowOff>
    </xdr:from>
    <xdr:to>
      <xdr:col>2</xdr:col>
      <xdr:colOff>676275</xdr:colOff>
      <xdr:row>1</xdr:row>
      <xdr:rowOff>491121</xdr:rowOff>
    </xdr:to>
    <xdr:grpSp>
      <xdr:nvGrpSpPr>
        <xdr:cNvPr id="5" name="Grupo 4">
          <a:extLst>
            <a:ext uri="{FF2B5EF4-FFF2-40B4-BE49-F238E27FC236}">
              <a16:creationId xmlns:a16="http://schemas.microsoft.com/office/drawing/2014/main" id="{6DDDFF3E-62B3-4A70-94FF-66F670DF3200}"/>
            </a:ext>
          </a:extLst>
        </xdr:cNvPr>
        <xdr:cNvGrpSpPr/>
      </xdr:nvGrpSpPr>
      <xdr:grpSpPr>
        <a:xfrm>
          <a:off x="1103925" y="152029"/>
          <a:ext cx="2248875" cy="434342"/>
          <a:chOff x="6683766" y="1051100"/>
          <a:chExt cx="1629035" cy="605070"/>
        </a:xfrm>
      </xdr:grpSpPr>
      <xdr:sp macro="" textlink="">
        <xdr:nvSpPr>
          <xdr:cNvPr id="6" name="CuadroTexto 8">
            <a:extLst>
              <a:ext uri="{FF2B5EF4-FFF2-40B4-BE49-F238E27FC236}">
                <a16:creationId xmlns:a16="http://schemas.microsoft.com/office/drawing/2014/main" id="{1E53783E-430E-B9AA-CB9E-A01D3799E878}"/>
              </a:ext>
            </a:extLst>
          </xdr:cNvPr>
          <xdr:cNvSpPr txBox="1"/>
        </xdr:nvSpPr>
        <xdr:spPr>
          <a:xfrm>
            <a:off x="6683766" y="1051100"/>
            <a:ext cx="769375" cy="605070"/>
          </a:xfrm>
          <a:prstGeom prst="rect">
            <a:avLst/>
          </a:prstGeom>
          <a:noFill/>
        </xdr:spPr>
        <xdr:txBody>
          <a:bodyPr wrap="square" lIns="0" tIns="0" rIns="0" bIns="0" anchor="ctr">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800" b="1">
                <a:solidFill>
                  <a:schemeClr val="bg1"/>
                </a:solidFill>
                <a:cs typeface="Times New Roman" panose="02020603050405020304" pitchFamily="18" charset="0"/>
              </a:rPr>
              <a:t>FEI</a:t>
            </a:r>
          </a:p>
        </xdr:txBody>
      </xdr:sp>
      <xdr:sp macro="" textlink="">
        <xdr:nvSpPr>
          <xdr:cNvPr id="7" name="CuadroTexto 9">
            <a:extLst>
              <a:ext uri="{FF2B5EF4-FFF2-40B4-BE49-F238E27FC236}">
                <a16:creationId xmlns:a16="http://schemas.microsoft.com/office/drawing/2014/main" id="{A6F1F87B-11DB-1355-5642-1B4397F6FA90}"/>
              </a:ext>
            </a:extLst>
          </xdr:cNvPr>
          <xdr:cNvSpPr txBox="1"/>
        </xdr:nvSpPr>
        <xdr:spPr>
          <a:xfrm>
            <a:off x="7427533" y="1118661"/>
            <a:ext cx="885268" cy="509518"/>
          </a:xfrm>
          <a:prstGeom prst="rect">
            <a:avLst/>
          </a:prstGeom>
          <a:noFill/>
        </xdr:spPr>
        <xdr:txBody>
          <a:bodyPr wrap="square" lIns="0" tIns="0" rIns="0" bIns="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800">
                <a:solidFill>
                  <a:schemeClr val="bg1"/>
                </a:solidFill>
              </a:rPr>
              <a:t>FONDO </a:t>
            </a:r>
          </a:p>
          <a:p>
            <a:r>
              <a:rPr lang="es-CO" sz="800">
                <a:solidFill>
                  <a:schemeClr val="bg1"/>
                </a:solidFill>
              </a:rPr>
              <a:t>ESPECIAL PARA </a:t>
            </a:r>
          </a:p>
          <a:p>
            <a:r>
              <a:rPr lang="es-CO" sz="800">
                <a:solidFill>
                  <a:schemeClr val="bg1"/>
                </a:solidFill>
              </a:rPr>
              <a:t>INVESTIGACIONES</a:t>
            </a:r>
          </a:p>
        </xdr:txBody>
      </xdr:sp>
    </xdr:grpSp>
    <xdr:clientData/>
  </xdr:twoCellAnchor>
  <xdr:twoCellAnchor>
    <xdr:from>
      <xdr:col>1</xdr:col>
      <xdr:colOff>973668</xdr:colOff>
      <xdr:row>1</xdr:row>
      <xdr:rowOff>52917</xdr:rowOff>
    </xdr:from>
    <xdr:to>
      <xdr:col>1</xdr:col>
      <xdr:colOff>973668</xdr:colOff>
      <xdr:row>1</xdr:row>
      <xdr:rowOff>497417</xdr:rowOff>
    </xdr:to>
    <xdr:cxnSp macro="">
      <xdr:nvCxnSpPr>
        <xdr:cNvPr id="8" name="Conector recto 7">
          <a:extLst>
            <a:ext uri="{FF2B5EF4-FFF2-40B4-BE49-F238E27FC236}">
              <a16:creationId xmlns:a16="http://schemas.microsoft.com/office/drawing/2014/main" id="{A9B5405E-2C05-4B31-A069-68A6646C0CE1}"/>
            </a:ext>
          </a:extLst>
        </xdr:cNvPr>
        <xdr:cNvCxnSpPr/>
      </xdr:nvCxnSpPr>
      <xdr:spPr>
        <a:xfrm>
          <a:off x="1068918" y="148167"/>
          <a:ext cx="0" cy="44450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xdr:colOff>
      <xdr:row>6</xdr:row>
      <xdr:rowOff>0</xdr:rowOff>
    </xdr:from>
    <xdr:to>
      <xdr:col>12</xdr:col>
      <xdr:colOff>0</xdr:colOff>
      <xdr:row>20</xdr:row>
      <xdr:rowOff>0</xdr:rowOff>
    </xdr:to>
    <xdr:graphicFrame macro="">
      <xdr:nvGraphicFramePr>
        <xdr:cNvPr id="9" name="Gráfico 8">
          <a:extLst>
            <a:ext uri="{FF2B5EF4-FFF2-40B4-BE49-F238E27FC236}">
              <a16:creationId xmlns:a16="http://schemas.microsoft.com/office/drawing/2014/main" id="{D9AD2750-59AF-4928-B1A6-FB848BC89F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xdr:row>
      <xdr:rowOff>47625</xdr:rowOff>
    </xdr:from>
    <xdr:to>
      <xdr:col>12</xdr:col>
      <xdr:colOff>0</xdr:colOff>
      <xdr:row>5</xdr:row>
      <xdr:rowOff>19049</xdr:rowOff>
    </xdr:to>
    <xdr:sp macro="" textlink="C8">
      <xdr:nvSpPr>
        <xdr:cNvPr id="10" name="Rectangle: Rounded Corners 16">
          <a:extLst>
            <a:ext uri="{FF2B5EF4-FFF2-40B4-BE49-F238E27FC236}">
              <a16:creationId xmlns:a16="http://schemas.microsoft.com/office/drawing/2014/main" id="{6B519C45-0BAD-4DF2-9DA9-F52B3CB52647}"/>
            </a:ext>
          </a:extLst>
        </xdr:cNvPr>
        <xdr:cNvSpPr/>
      </xdr:nvSpPr>
      <xdr:spPr>
        <a:xfrm>
          <a:off x="95250" y="676275"/>
          <a:ext cx="8629650" cy="571499"/>
        </a:xfrm>
        <a:prstGeom prst="roundRect">
          <a:avLst>
            <a:gd name="adj" fmla="val 8233"/>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576000" bIns="0" rtlCol="0" anchor="b"/>
        <a:lstStyle/>
        <a:p>
          <a:pPr algn="ctr"/>
          <a:fld id="{12A4A9E5-E1C4-4992-ADD6-9286FFBBC39E}" type="TxLink">
            <a:rPr lang="en-US" sz="2800" b="1" i="0" u="none" strike="noStrike">
              <a:solidFill>
                <a:schemeClr val="bg1"/>
              </a:solidFill>
              <a:latin typeface="Calibri"/>
              <a:cs typeface="Calibri"/>
            </a:rPr>
            <a:pPr algn="ctr"/>
            <a:t> 33 </a:t>
          </a:fld>
          <a:endParaRPr lang="en-US" sz="2800" b="1">
            <a:solidFill>
              <a:schemeClr val="bg1"/>
            </a:solidFill>
          </a:endParaRPr>
        </a:p>
      </xdr:txBody>
    </xdr:sp>
    <xdr:clientData/>
  </xdr:twoCellAnchor>
  <xdr:twoCellAnchor>
    <xdr:from>
      <xdr:col>2</xdr:col>
      <xdr:colOff>25400</xdr:colOff>
      <xdr:row>2</xdr:row>
      <xdr:rowOff>31749</xdr:rowOff>
    </xdr:from>
    <xdr:to>
      <xdr:col>8</xdr:col>
      <xdr:colOff>832417</xdr:colOff>
      <xdr:row>3</xdr:row>
      <xdr:rowOff>143219</xdr:rowOff>
    </xdr:to>
    <xdr:sp macro="" textlink="">
      <xdr:nvSpPr>
        <xdr:cNvPr id="11" name="TextBox 17">
          <a:extLst>
            <a:ext uri="{FF2B5EF4-FFF2-40B4-BE49-F238E27FC236}">
              <a16:creationId xmlns:a16="http://schemas.microsoft.com/office/drawing/2014/main" id="{DABF8B39-A3C0-4F4A-84F4-B66B9A8A4558}"/>
            </a:ext>
          </a:extLst>
        </xdr:cNvPr>
        <xdr:cNvSpPr txBox="1"/>
      </xdr:nvSpPr>
      <xdr:spPr>
        <a:xfrm>
          <a:off x="2701925" y="660399"/>
          <a:ext cx="5359967" cy="3114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solidFill>
                <a:schemeClr val="bg1"/>
              </a:solidFill>
            </a:rPr>
            <a:t>NUMERO</a:t>
          </a:r>
          <a:r>
            <a:rPr lang="es-ES" sz="1100" b="1" baseline="0">
              <a:solidFill>
                <a:schemeClr val="bg1"/>
              </a:solidFill>
            </a:rPr>
            <a:t> TOTAL DE PROCESOS </a:t>
          </a:r>
          <a:r>
            <a:rPr lang="es-ES" sz="1100" b="1" baseline="0">
              <a:solidFill>
                <a:schemeClr val="bg1"/>
              </a:solidFill>
              <a:effectLst/>
              <a:latin typeface="+mn-lt"/>
              <a:ea typeface="+mn-ea"/>
              <a:cs typeface="+mn-cs"/>
            </a:rPr>
            <a:t>PROYECTADOS</a:t>
          </a:r>
          <a:endParaRPr lang="es-ES" sz="1100" b="1">
            <a:solidFill>
              <a:schemeClr val="bg1"/>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73605</xdr:colOff>
      <xdr:row>1</xdr:row>
      <xdr:rowOff>4257</xdr:rowOff>
    </xdr:from>
    <xdr:to>
      <xdr:col>1</xdr:col>
      <xdr:colOff>910650</xdr:colOff>
      <xdr:row>1</xdr:row>
      <xdr:rowOff>485774</xdr:rowOff>
    </xdr:to>
    <xdr:grpSp>
      <xdr:nvGrpSpPr>
        <xdr:cNvPr id="2" name="Grupo 1">
          <a:extLst>
            <a:ext uri="{FF2B5EF4-FFF2-40B4-BE49-F238E27FC236}">
              <a16:creationId xmlns:a16="http://schemas.microsoft.com/office/drawing/2014/main" id="{EF0A650B-438A-4C5A-A56C-99FFAE82E62C}"/>
            </a:ext>
          </a:extLst>
        </xdr:cNvPr>
        <xdr:cNvGrpSpPr/>
      </xdr:nvGrpSpPr>
      <xdr:grpSpPr>
        <a:xfrm>
          <a:off x="168855" y="99507"/>
          <a:ext cx="837045" cy="481517"/>
          <a:chOff x="4042833" y="709083"/>
          <a:chExt cx="3443796" cy="2092088"/>
        </a:xfrm>
      </xdr:grpSpPr>
      <xdr:pic>
        <xdr:nvPicPr>
          <xdr:cNvPr id="3" name="Picture 4" descr="Instituto Nacional de Salud | Biblioteca Juan Roa Vasquez">
            <a:extLst>
              <a:ext uri="{FF2B5EF4-FFF2-40B4-BE49-F238E27FC236}">
                <a16:creationId xmlns:a16="http://schemas.microsoft.com/office/drawing/2014/main" id="{AA115864-2BED-C199-5C82-81A24D8DF1C2}"/>
              </a:ext>
            </a:extLst>
          </xdr:cNvPr>
          <xdr:cNvPicPr>
            <a:picLocks noChangeAspect="1" noChangeArrowheads="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100000"/>
                    </a14:imgEffect>
                  </a14:imgLayer>
                </a14:imgProps>
              </a:ext>
              <a:ext uri="{28A0092B-C50C-407E-A947-70E740481C1C}">
                <a14:useLocalDpi xmlns:a14="http://schemas.microsoft.com/office/drawing/2010/main" val="0"/>
              </a:ext>
            </a:extLst>
          </a:blip>
          <a:srcRect r="58358"/>
          <a:stretch/>
        </xdr:blipFill>
        <xdr:spPr bwMode="auto">
          <a:xfrm>
            <a:off x="4042833" y="709083"/>
            <a:ext cx="3443796" cy="2092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4" name="Oval 1">
            <a:extLst>
              <a:ext uri="{FF2B5EF4-FFF2-40B4-BE49-F238E27FC236}">
                <a16:creationId xmlns:a16="http://schemas.microsoft.com/office/drawing/2014/main" id="{A782B5A8-FDAE-C52F-9F88-93E13E6D80C7}"/>
              </a:ext>
            </a:extLst>
          </xdr:cNvPr>
          <xdr:cNvSpPr/>
        </xdr:nvSpPr>
        <xdr:spPr>
          <a:xfrm>
            <a:off x="4269095" y="1447577"/>
            <a:ext cx="206122" cy="20818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1</xdr:col>
      <xdr:colOff>1008675</xdr:colOff>
      <xdr:row>1</xdr:row>
      <xdr:rowOff>56779</xdr:rowOff>
    </xdr:from>
    <xdr:to>
      <xdr:col>2</xdr:col>
      <xdr:colOff>676275</xdr:colOff>
      <xdr:row>1</xdr:row>
      <xdr:rowOff>491121</xdr:rowOff>
    </xdr:to>
    <xdr:grpSp>
      <xdr:nvGrpSpPr>
        <xdr:cNvPr id="5" name="Grupo 4">
          <a:extLst>
            <a:ext uri="{FF2B5EF4-FFF2-40B4-BE49-F238E27FC236}">
              <a16:creationId xmlns:a16="http://schemas.microsoft.com/office/drawing/2014/main" id="{B2DDE0ED-49FA-48BA-9E86-A0FAB415691C}"/>
            </a:ext>
          </a:extLst>
        </xdr:cNvPr>
        <xdr:cNvGrpSpPr/>
      </xdr:nvGrpSpPr>
      <xdr:grpSpPr>
        <a:xfrm>
          <a:off x="1103925" y="152029"/>
          <a:ext cx="2372700" cy="434342"/>
          <a:chOff x="6683766" y="1051100"/>
          <a:chExt cx="1629035" cy="605070"/>
        </a:xfrm>
      </xdr:grpSpPr>
      <xdr:sp macro="" textlink="">
        <xdr:nvSpPr>
          <xdr:cNvPr id="6" name="CuadroTexto 8">
            <a:extLst>
              <a:ext uri="{FF2B5EF4-FFF2-40B4-BE49-F238E27FC236}">
                <a16:creationId xmlns:a16="http://schemas.microsoft.com/office/drawing/2014/main" id="{D89B9E04-151B-7A0C-F4D9-A23A0A932281}"/>
              </a:ext>
            </a:extLst>
          </xdr:cNvPr>
          <xdr:cNvSpPr txBox="1"/>
        </xdr:nvSpPr>
        <xdr:spPr>
          <a:xfrm>
            <a:off x="6683766" y="1051100"/>
            <a:ext cx="769375" cy="605070"/>
          </a:xfrm>
          <a:prstGeom prst="rect">
            <a:avLst/>
          </a:prstGeom>
          <a:noFill/>
        </xdr:spPr>
        <xdr:txBody>
          <a:bodyPr wrap="square" lIns="0" tIns="0" rIns="0" bIns="0" anchor="ctr">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800" b="1">
                <a:solidFill>
                  <a:schemeClr val="bg1"/>
                </a:solidFill>
                <a:cs typeface="Times New Roman" panose="02020603050405020304" pitchFamily="18" charset="0"/>
              </a:rPr>
              <a:t>FEI</a:t>
            </a:r>
          </a:p>
        </xdr:txBody>
      </xdr:sp>
      <xdr:sp macro="" textlink="">
        <xdr:nvSpPr>
          <xdr:cNvPr id="7" name="CuadroTexto 9">
            <a:extLst>
              <a:ext uri="{FF2B5EF4-FFF2-40B4-BE49-F238E27FC236}">
                <a16:creationId xmlns:a16="http://schemas.microsoft.com/office/drawing/2014/main" id="{53A40111-BAAB-4127-5D77-4923F57A4BC8}"/>
              </a:ext>
            </a:extLst>
          </xdr:cNvPr>
          <xdr:cNvSpPr txBox="1"/>
        </xdr:nvSpPr>
        <xdr:spPr>
          <a:xfrm>
            <a:off x="7427533" y="1118661"/>
            <a:ext cx="885268" cy="509518"/>
          </a:xfrm>
          <a:prstGeom prst="rect">
            <a:avLst/>
          </a:prstGeom>
          <a:noFill/>
        </xdr:spPr>
        <xdr:txBody>
          <a:bodyPr wrap="square" lIns="0" tIns="0" rIns="0" bIns="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800">
                <a:solidFill>
                  <a:schemeClr val="bg1"/>
                </a:solidFill>
              </a:rPr>
              <a:t>FONDO </a:t>
            </a:r>
          </a:p>
          <a:p>
            <a:r>
              <a:rPr lang="es-CO" sz="800">
                <a:solidFill>
                  <a:schemeClr val="bg1"/>
                </a:solidFill>
              </a:rPr>
              <a:t>ESPECIAL PARA </a:t>
            </a:r>
          </a:p>
          <a:p>
            <a:r>
              <a:rPr lang="es-CO" sz="800">
                <a:solidFill>
                  <a:schemeClr val="bg1"/>
                </a:solidFill>
              </a:rPr>
              <a:t>INVESTIGACIONES</a:t>
            </a:r>
          </a:p>
        </xdr:txBody>
      </xdr:sp>
    </xdr:grpSp>
    <xdr:clientData/>
  </xdr:twoCellAnchor>
  <xdr:twoCellAnchor>
    <xdr:from>
      <xdr:col>1</xdr:col>
      <xdr:colOff>973668</xdr:colOff>
      <xdr:row>1</xdr:row>
      <xdr:rowOff>52917</xdr:rowOff>
    </xdr:from>
    <xdr:to>
      <xdr:col>1</xdr:col>
      <xdr:colOff>973668</xdr:colOff>
      <xdr:row>1</xdr:row>
      <xdr:rowOff>497417</xdr:rowOff>
    </xdr:to>
    <xdr:cxnSp macro="">
      <xdr:nvCxnSpPr>
        <xdr:cNvPr id="8" name="Conector recto 7">
          <a:extLst>
            <a:ext uri="{FF2B5EF4-FFF2-40B4-BE49-F238E27FC236}">
              <a16:creationId xmlns:a16="http://schemas.microsoft.com/office/drawing/2014/main" id="{A37BFF80-0468-425B-97D8-1D46A7AE8250}"/>
            </a:ext>
          </a:extLst>
        </xdr:cNvPr>
        <xdr:cNvCxnSpPr/>
      </xdr:nvCxnSpPr>
      <xdr:spPr>
        <a:xfrm>
          <a:off x="1068918" y="148167"/>
          <a:ext cx="0" cy="44450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95250</xdr:colOff>
      <xdr:row>6</xdr:row>
      <xdr:rowOff>0</xdr:rowOff>
    </xdr:from>
    <xdr:to>
      <xdr:col>12</xdr:col>
      <xdr:colOff>0</xdr:colOff>
      <xdr:row>20</xdr:row>
      <xdr:rowOff>0</xdr:rowOff>
    </xdr:to>
    <xdr:graphicFrame macro="">
      <xdr:nvGraphicFramePr>
        <xdr:cNvPr id="9" name="Gráfico 8">
          <a:extLst>
            <a:ext uri="{FF2B5EF4-FFF2-40B4-BE49-F238E27FC236}">
              <a16:creationId xmlns:a16="http://schemas.microsoft.com/office/drawing/2014/main" id="{88F7C8BF-F517-4F85-A673-D074F48C2D5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xdr:row>
      <xdr:rowOff>47625</xdr:rowOff>
    </xdr:from>
    <xdr:to>
      <xdr:col>12</xdr:col>
      <xdr:colOff>0</xdr:colOff>
      <xdr:row>5</xdr:row>
      <xdr:rowOff>19049</xdr:rowOff>
    </xdr:to>
    <xdr:sp macro="" textlink="C8">
      <xdr:nvSpPr>
        <xdr:cNvPr id="10" name="Rectangle: Rounded Corners 16">
          <a:extLst>
            <a:ext uri="{FF2B5EF4-FFF2-40B4-BE49-F238E27FC236}">
              <a16:creationId xmlns:a16="http://schemas.microsoft.com/office/drawing/2014/main" id="{BA0B99FD-6B4D-4820-8246-FFF521037C67}"/>
            </a:ext>
          </a:extLst>
        </xdr:cNvPr>
        <xdr:cNvSpPr/>
      </xdr:nvSpPr>
      <xdr:spPr>
        <a:xfrm>
          <a:off x="95250" y="676275"/>
          <a:ext cx="10487025" cy="571499"/>
        </a:xfrm>
        <a:prstGeom prst="roundRect">
          <a:avLst>
            <a:gd name="adj" fmla="val 8233"/>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576000" bIns="0" rtlCol="0" anchor="b"/>
        <a:lstStyle/>
        <a:p>
          <a:pPr algn="ctr"/>
          <a:fld id="{12A4A9E5-E1C4-4992-ADD6-9286FFBBC39E}" type="TxLink">
            <a:rPr lang="en-US" sz="2800" b="1" i="0" u="none" strike="noStrike">
              <a:solidFill>
                <a:schemeClr val="bg1"/>
              </a:solidFill>
              <a:latin typeface="Calibri"/>
              <a:cs typeface="Calibri"/>
            </a:rPr>
            <a:pPr algn="ctr"/>
            <a:t> 82 </a:t>
          </a:fld>
          <a:endParaRPr lang="en-US" sz="2800" b="1">
            <a:solidFill>
              <a:schemeClr val="bg1"/>
            </a:solidFill>
          </a:endParaRPr>
        </a:p>
      </xdr:txBody>
    </xdr:sp>
    <xdr:clientData/>
  </xdr:twoCellAnchor>
  <xdr:twoCellAnchor>
    <xdr:from>
      <xdr:col>2</xdr:col>
      <xdr:colOff>25400</xdr:colOff>
      <xdr:row>2</xdr:row>
      <xdr:rowOff>31749</xdr:rowOff>
    </xdr:from>
    <xdr:to>
      <xdr:col>8</xdr:col>
      <xdr:colOff>832417</xdr:colOff>
      <xdr:row>3</xdr:row>
      <xdr:rowOff>143219</xdr:rowOff>
    </xdr:to>
    <xdr:sp macro="" textlink="">
      <xdr:nvSpPr>
        <xdr:cNvPr id="11" name="TextBox 17">
          <a:extLst>
            <a:ext uri="{FF2B5EF4-FFF2-40B4-BE49-F238E27FC236}">
              <a16:creationId xmlns:a16="http://schemas.microsoft.com/office/drawing/2014/main" id="{7194F0CA-EBAB-4046-9966-BDBC71FD02F2}"/>
            </a:ext>
          </a:extLst>
        </xdr:cNvPr>
        <xdr:cNvSpPr txBox="1"/>
      </xdr:nvSpPr>
      <xdr:spPr>
        <a:xfrm>
          <a:off x="2701925" y="660399"/>
          <a:ext cx="5359967" cy="3114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100" b="1">
              <a:solidFill>
                <a:schemeClr val="bg1"/>
              </a:solidFill>
            </a:rPr>
            <a:t>NUMERO</a:t>
          </a:r>
          <a:r>
            <a:rPr lang="es-ES" sz="1100" b="1" baseline="0">
              <a:solidFill>
                <a:schemeClr val="bg1"/>
              </a:solidFill>
            </a:rPr>
            <a:t> TOTAL DE PROCESOS </a:t>
          </a:r>
          <a:r>
            <a:rPr lang="es-ES" sz="1100" b="1" baseline="0">
              <a:solidFill>
                <a:schemeClr val="bg1"/>
              </a:solidFill>
              <a:effectLst/>
              <a:latin typeface="+mn-lt"/>
              <a:ea typeface="+mn-ea"/>
              <a:cs typeface="+mn-cs"/>
            </a:rPr>
            <a:t>PROYECTADOS</a:t>
          </a:r>
          <a:endParaRPr lang="es-ES" sz="1100" b="1">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5</xdr:col>
      <xdr:colOff>74084</xdr:colOff>
      <xdr:row>6</xdr:row>
      <xdr:rowOff>95249</xdr:rowOff>
    </xdr:from>
    <xdr:to>
      <xdr:col>13</xdr:col>
      <xdr:colOff>0</xdr:colOff>
      <xdr:row>22</xdr:row>
      <xdr:rowOff>201082</xdr:rowOff>
    </xdr:to>
    <xdr:graphicFrame macro="">
      <xdr:nvGraphicFramePr>
        <xdr:cNvPr id="2" name="Gráfico 1">
          <a:extLst>
            <a:ext uri="{FF2B5EF4-FFF2-40B4-BE49-F238E27FC236}">
              <a16:creationId xmlns:a16="http://schemas.microsoft.com/office/drawing/2014/main" id="{C9EB40DA-970C-4EFD-B1A3-53B24C6912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73605</xdr:colOff>
      <xdr:row>1</xdr:row>
      <xdr:rowOff>6163</xdr:rowOff>
    </xdr:from>
    <xdr:to>
      <xdr:col>3</xdr:col>
      <xdr:colOff>910650</xdr:colOff>
      <xdr:row>2</xdr:row>
      <xdr:rowOff>2219</xdr:rowOff>
    </xdr:to>
    <xdr:grpSp>
      <xdr:nvGrpSpPr>
        <xdr:cNvPr id="3" name="Grupo 2">
          <a:extLst>
            <a:ext uri="{FF2B5EF4-FFF2-40B4-BE49-F238E27FC236}">
              <a16:creationId xmlns:a16="http://schemas.microsoft.com/office/drawing/2014/main" id="{62EBB77B-A8EA-4416-B7BF-B0EAA7841079}"/>
            </a:ext>
          </a:extLst>
        </xdr:cNvPr>
        <xdr:cNvGrpSpPr/>
      </xdr:nvGrpSpPr>
      <xdr:grpSpPr>
        <a:xfrm>
          <a:off x="3185105" y="101413"/>
          <a:ext cx="837045" cy="525223"/>
          <a:chOff x="4042833" y="709083"/>
          <a:chExt cx="3443796" cy="2092088"/>
        </a:xfrm>
      </xdr:grpSpPr>
      <xdr:pic>
        <xdr:nvPicPr>
          <xdr:cNvPr id="4" name="Picture 4" descr="Instituto Nacional de Salud | Biblioteca Juan Roa Vasquez">
            <a:extLst>
              <a:ext uri="{FF2B5EF4-FFF2-40B4-BE49-F238E27FC236}">
                <a16:creationId xmlns:a16="http://schemas.microsoft.com/office/drawing/2014/main" id="{ED377208-0A17-9D9B-874F-D3D27BE8DFFD}"/>
              </a:ext>
            </a:extLst>
          </xdr:cNvPr>
          <xdr:cNvPicPr>
            <a:picLocks noChangeAspect="1" noChangeArrowheads="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100000"/>
                    </a14:imgEffect>
                  </a14:imgLayer>
                </a14:imgProps>
              </a:ext>
              <a:ext uri="{28A0092B-C50C-407E-A947-70E740481C1C}">
                <a14:useLocalDpi xmlns:a14="http://schemas.microsoft.com/office/drawing/2010/main" val="0"/>
              </a:ext>
            </a:extLst>
          </a:blip>
          <a:srcRect r="58358"/>
          <a:stretch/>
        </xdr:blipFill>
        <xdr:spPr bwMode="auto">
          <a:xfrm>
            <a:off x="4042833" y="709083"/>
            <a:ext cx="3443796" cy="2092088"/>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5" name="Oval 1">
            <a:extLst>
              <a:ext uri="{FF2B5EF4-FFF2-40B4-BE49-F238E27FC236}">
                <a16:creationId xmlns:a16="http://schemas.microsoft.com/office/drawing/2014/main" id="{2983FAC5-FF75-BF62-76EA-9EF6A33510BC}"/>
              </a:ext>
            </a:extLst>
          </xdr:cNvPr>
          <xdr:cNvSpPr/>
        </xdr:nvSpPr>
        <xdr:spPr>
          <a:xfrm>
            <a:off x="4269095" y="1447577"/>
            <a:ext cx="206122" cy="208183"/>
          </a:xfrm>
          <a:prstGeom prst="ellipse">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s-E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s-ES"/>
          </a:p>
        </xdr:txBody>
      </xdr:sp>
    </xdr:grpSp>
    <xdr:clientData/>
  </xdr:twoCellAnchor>
  <xdr:twoCellAnchor>
    <xdr:from>
      <xdr:col>3</xdr:col>
      <xdr:colOff>1012485</xdr:colOff>
      <xdr:row>0</xdr:row>
      <xdr:rowOff>57762</xdr:rowOff>
    </xdr:from>
    <xdr:to>
      <xdr:col>3</xdr:col>
      <xdr:colOff>2436284</xdr:colOff>
      <xdr:row>2</xdr:row>
      <xdr:rowOff>60469</xdr:rowOff>
    </xdr:to>
    <xdr:grpSp>
      <xdr:nvGrpSpPr>
        <xdr:cNvPr id="6" name="Grupo 5">
          <a:extLst>
            <a:ext uri="{FF2B5EF4-FFF2-40B4-BE49-F238E27FC236}">
              <a16:creationId xmlns:a16="http://schemas.microsoft.com/office/drawing/2014/main" id="{86C1EBD6-5436-49F9-B6AC-471C5D8C21CF}"/>
            </a:ext>
          </a:extLst>
        </xdr:cNvPr>
        <xdr:cNvGrpSpPr/>
      </xdr:nvGrpSpPr>
      <xdr:grpSpPr>
        <a:xfrm>
          <a:off x="4123985" y="57762"/>
          <a:ext cx="1423799" cy="627124"/>
          <a:chOff x="6683766" y="1051100"/>
          <a:chExt cx="1629035" cy="630155"/>
        </a:xfrm>
      </xdr:grpSpPr>
      <xdr:sp macro="" textlink="">
        <xdr:nvSpPr>
          <xdr:cNvPr id="7" name="CuadroTexto 8">
            <a:extLst>
              <a:ext uri="{FF2B5EF4-FFF2-40B4-BE49-F238E27FC236}">
                <a16:creationId xmlns:a16="http://schemas.microsoft.com/office/drawing/2014/main" id="{5FC8838E-EE58-2191-3EC1-6BCFB5133B40}"/>
              </a:ext>
            </a:extLst>
          </xdr:cNvPr>
          <xdr:cNvSpPr txBox="1"/>
        </xdr:nvSpPr>
        <xdr:spPr>
          <a:xfrm>
            <a:off x="6683766" y="1051100"/>
            <a:ext cx="769375" cy="605070"/>
          </a:xfrm>
          <a:prstGeom prst="rect">
            <a:avLst/>
          </a:prstGeom>
          <a:noFill/>
        </xdr:spPr>
        <xdr:txBody>
          <a:bodyPr wrap="square" lIns="0" tIns="0" rIns="0" bIns="0" anchor="ctr">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3800" b="1">
                <a:solidFill>
                  <a:schemeClr val="bg1"/>
                </a:solidFill>
                <a:cs typeface="Times New Roman" panose="02020603050405020304" pitchFamily="18" charset="0"/>
              </a:rPr>
              <a:t>FEI</a:t>
            </a:r>
          </a:p>
        </xdr:txBody>
      </xdr:sp>
      <xdr:sp macro="" textlink="">
        <xdr:nvSpPr>
          <xdr:cNvPr id="8" name="CuadroTexto 9">
            <a:extLst>
              <a:ext uri="{FF2B5EF4-FFF2-40B4-BE49-F238E27FC236}">
                <a16:creationId xmlns:a16="http://schemas.microsoft.com/office/drawing/2014/main" id="{36CDE6AB-D98B-08B7-1BCD-E18F6D0C6EED}"/>
              </a:ext>
            </a:extLst>
          </xdr:cNvPr>
          <xdr:cNvSpPr txBox="1"/>
        </xdr:nvSpPr>
        <xdr:spPr>
          <a:xfrm>
            <a:off x="7427533" y="1171737"/>
            <a:ext cx="885268" cy="509518"/>
          </a:xfrm>
          <a:prstGeom prst="rect">
            <a:avLst/>
          </a:prstGeom>
          <a:noFill/>
        </xdr:spPr>
        <xdr:txBody>
          <a:bodyPr wrap="square" lIns="0" tIns="0" rIns="0" bIns="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s-CO" sz="800">
                <a:solidFill>
                  <a:schemeClr val="bg1"/>
                </a:solidFill>
              </a:rPr>
              <a:t>FONDO </a:t>
            </a:r>
          </a:p>
          <a:p>
            <a:r>
              <a:rPr lang="es-CO" sz="800">
                <a:solidFill>
                  <a:schemeClr val="bg1"/>
                </a:solidFill>
              </a:rPr>
              <a:t>ESPECIAL PARA </a:t>
            </a:r>
          </a:p>
          <a:p>
            <a:r>
              <a:rPr lang="es-CO" sz="800">
                <a:solidFill>
                  <a:schemeClr val="bg1"/>
                </a:solidFill>
              </a:rPr>
              <a:t>INVESTIGACIONES</a:t>
            </a:r>
          </a:p>
        </xdr:txBody>
      </xdr:sp>
    </xdr:grpSp>
    <xdr:clientData/>
  </xdr:twoCellAnchor>
  <xdr:twoCellAnchor>
    <xdr:from>
      <xdr:col>3</xdr:col>
      <xdr:colOff>973668</xdr:colOff>
      <xdr:row>1</xdr:row>
      <xdr:rowOff>52917</xdr:rowOff>
    </xdr:from>
    <xdr:to>
      <xdr:col>3</xdr:col>
      <xdr:colOff>973668</xdr:colOff>
      <xdr:row>1</xdr:row>
      <xdr:rowOff>497417</xdr:rowOff>
    </xdr:to>
    <xdr:cxnSp macro="">
      <xdr:nvCxnSpPr>
        <xdr:cNvPr id="9" name="Conector recto 8">
          <a:extLst>
            <a:ext uri="{FF2B5EF4-FFF2-40B4-BE49-F238E27FC236}">
              <a16:creationId xmlns:a16="http://schemas.microsoft.com/office/drawing/2014/main" id="{2189A017-19D8-441B-A50C-322FAB7A3E04}"/>
            </a:ext>
          </a:extLst>
        </xdr:cNvPr>
        <xdr:cNvCxnSpPr/>
      </xdr:nvCxnSpPr>
      <xdr:spPr>
        <a:xfrm>
          <a:off x="4075008" y="151977"/>
          <a:ext cx="0" cy="440690"/>
        </a:xfrm>
        <a:prstGeom prst="line">
          <a:avLst/>
        </a:prstGeom>
        <a:ln w="19050">
          <a:solidFill>
            <a:schemeClr val="bg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21167</xdr:colOff>
      <xdr:row>2</xdr:row>
      <xdr:rowOff>84666</xdr:rowOff>
    </xdr:from>
    <xdr:to>
      <xdr:col>13</xdr:col>
      <xdr:colOff>21167</xdr:colOff>
      <xdr:row>5</xdr:row>
      <xdr:rowOff>201083</xdr:rowOff>
    </xdr:to>
    <xdr:sp macro="" textlink="">
      <xdr:nvSpPr>
        <xdr:cNvPr id="10" name="Rectangle: Rounded Corners 16">
          <a:extLst>
            <a:ext uri="{FF2B5EF4-FFF2-40B4-BE49-F238E27FC236}">
              <a16:creationId xmlns:a16="http://schemas.microsoft.com/office/drawing/2014/main" id="{640AAAE8-D95F-464D-B6DD-0CF5C1F7E1F7}"/>
            </a:ext>
          </a:extLst>
        </xdr:cNvPr>
        <xdr:cNvSpPr/>
      </xdr:nvSpPr>
      <xdr:spPr>
        <a:xfrm>
          <a:off x="3122507" y="696171"/>
          <a:ext cx="10229850" cy="611717"/>
        </a:xfrm>
        <a:prstGeom prst="roundRect">
          <a:avLst>
            <a:gd name="adj" fmla="val 8233"/>
          </a:avLst>
        </a:prstGeom>
      </xdr:spPr>
      <xdr:style>
        <a:lnRef idx="0">
          <a:schemeClr val="accent2"/>
        </a:lnRef>
        <a:fillRef idx="3">
          <a:schemeClr val="accent2"/>
        </a:fillRef>
        <a:effectRef idx="3">
          <a:schemeClr val="accent2"/>
        </a:effectRef>
        <a:fontRef idx="minor">
          <a:schemeClr val="lt1"/>
        </a:fontRef>
      </xdr:style>
      <xdr:txBody>
        <a:bodyPr vertOverflow="clip" horzOverflow="clip" tIns="576000" bIns="0" rtlCol="0" anchor="b"/>
        <a:lstStyle/>
        <a:p>
          <a:pPr algn="ctr"/>
          <a:r>
            <a:rPr lang="en-US" sz="2800" b="1">
              <a:solidFill>
                <a:schemeClr val="bg1"/>
              </a:solidFill>
            </a:rPr>
            <a:t> </a:t>
          </a:r>
        </a:p>
      </xdr:txBody>
    </xdr:sp>
    <xdr:clientData/>
  </xdr:twoCellAnchor>
  <xdr:twoCellAnchor>
    <xdr:from>
      <xdr:col>4</xdr:col>
      <xdr:colOff>554144</xdr:colOff>
      <xdr:row>3</xdr:row>
      <xdr:rowOff>17355</xdr:rowOff>
    </xdr:from>
    <xdr:to>
      <xdr:col>9</xdr:col>
      <xdr:colOff>141999</xdr:colOff>
      <xdr:row>5</xdr:row>
      <xdr:rowOff>208235</xdr:rowOff>
    </xdr:to>
    <xdr:grpSp>
      <xdr:nvGrpSpPr>
        <xdr:cNvPr id="11" name="Grupo 10">
          <a:extLst>
            <a:ext uri="{FF2B5EF4-FFF2-40B4-BE49-F238E27FC236}">
              <a16:creationId xmlns:a16="http://schemas.microsoft.com/office/drawing/2014/main" id="{87754C3C-E8D9-45A9-8456-0AA7D62880F6}"/>
            </a:ext>
          </a:extLst>
        </xdr:cNvPr>
        <xdr:cNvGrpSpPr/>
      </xdr:nvGrpSpPr>
      <xdr:grpSpPr>
        <a:xfrm>
          <a:off x="6247977" y="737022"/>
          <a:ext cx="3874105" cy="593046"/>
          <a:chOff x="7985848" y="719667"/>
          <a:chExt cx="3773987" cy="585426"/>
        </a:xfrm>
      </xdr:grpSpPr>
      <xdr:sp macro="" textlink="">
        <xdr:nvSpPr>
          <xdr:cNvPr id="12" name="TextBox 17">
            <a:extLst>
              <a:ext uri="{FF2B5EF4-FFF2-40B4-BE49-F238E27FC236}">
                <a16:creationId xmlns:a16="http://schemas.microsoft.com/office/drawing/2014/main" id="{93916540-0FC3-8A11-CE61-269C3077D703}"/>
              </a:ext>
            </a:extLst>
          </xdr:cNvPr>
          <xdr:cNvSpPr txBox="1"/>
        </xdr:nvSpPr>
        <xdr:spPr>
          <a:xfrm>
            <a:off x="7985848" y="719667"/>
            <a:ext cx="3773987" cy="3114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ES" sz="1400" b="1">
                <a:solidFill>
                  <a:schemeClr val="bg1"/>
                </a:solidFill>
              </a:rPr>
              <a:t>NUMERO</a:t>
            </a:r>
            <a:r>
              <a:rPr lang="es-ES" sz="1400" b="1" baseline="0">
                <a:solidFill>
                  <a:schemeClr val="bg1"/>
                </a:solidFill>
              </a:rPr>
              <a:t> TOTAL DE PROYECTOS</a:t>
            </a:r>
            <a:endParaRPr lang="es-ES" sz="1400" b="1">
              <a:solidFill>
                <a:schemeClr val="bg1"/>
              </a:solidFill>
            </a:endParaRPr>
          </a:p>
        </xdr:txBody>
      </xdr:sp>
      <xdr:sp macro="" textlink="$G$4">
        <xdr:nvSpPr>
          <xdr:cNvPr id="13" name="CuadroTexto 12">
            <a:extLst>
              <a:ext uri="{FF2B5EF4-FFF2-40B4-BE49-F238E27FC236}">
                <a16:creationId xmlns:a16="http://schemas.microsoft.com/office/drawing/2014/main" id="{6E549A84-1C2D-9A44-513A-1A742F9F4A95}"/>
              </a:ext>
            </a:extLst>
          </xdr:cNvPr>
          <xdr:cNvSpPr txBox="1"/>
        </xdr:nvSpPr>
        <xdr:spPr>
          <a:xfrm>
            <a:off x="9372340" y="929413"/>
            <a:ext cx="1021015" cy="37568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spAutoFit/>
          </a:bodyPr>
          <a:lstStyle/>
          <a:p>
            <a:pPr algn="ctr"/>
            <a:fld id="{DCB9F730-565C-4ADD-A038-7C655EEA38CF}" type="TxLink">
              <a:rPr lang="en-US" sz="2400" b="1" i="0" u="none" strike="noStrike" baseline="0">
                <a:solidFill>
                  <a:schemeClr val="bg1"/>
                </a:solidFill>
                <a:latin typeface="Calibri"/>
                <a:ea typeface="+mn-ea"/>
                <a:cs typeface="Calibri"/>
              </a:rPr>
              <a:pPr algn="ctr"/>
              <a:t>89</a:t>
            </a:fld>
            <a:endParaRPr lang="es-ES" sz="2400" b="1" i="0" u="none" strike="noStrike" baseline="0">
              <a:solidFill>
                <a:schemeClr val="bg1"/>
              </a:solidFill>
              <a:latin typeface="Calibri"/>
              <a:ea typeface="+mn-ea"/>
              <a:cs typeface="Calibri"/>
            </a:endParaRPr>
          </a:p>
        </xdr:txBody>
      </xdr:sp>
    </xdr:grpSp>
    <xdr:clientData/>
  </xdr:twoCellAnchor>
  <xdr:twoCellAnchor editAs="oneCell">
    <xdr:from>
      <xdr:col>0</xdr:col>
      <xdr:colOff>88477</xdr:colOff>
      <xdr:row>1</xdr:row>
      <xdr:rowOff>21168</xdr:rowOff>
    </xdr:from>
    <xdr:to>
      <xdr:col>2</xdr:col>
      <xdr:colOff>20955</xdr:colOff>
      <xdr:row>8</xdr:row>
      <xdr:rowOff>32385</xdr:rowOff>
    </xdr:to>
    <mc:AlternateContent xmlns:mc="http://schemas.openxmlformats.org/markup-compatibility/2006" xmlns:a14="http://schemas.microsoft.com/office/drawing/2010/main">
      <mc:Choice Requires="a14">
        <xdr:graphicFrame macro="">
          <xdr:nvGraphicFramePr>
            <xdr:cNvPr id="18" name="MODALIDAD &#10;CONTRACTUAL 4">
              <a:extLst>
                <a:ext uri="{FF2B5EF4-FFF2-40B4-BE49-F238E27FC236}">
                  <a16:creationId xmlns:a16="http://schemas.microsoft.com/office/drawing/2014/main" id="{D4D43810-2CCA-46C2-AF41-3EF23D8DE7F1}"/>
                </a:ext>
              </a:extLst>
            </xdr:cNvPr>
            <xdr:cNvGraphicFramePr/>
          </xdr:nvGraphicFramePr>
          <xdr:xfrm>
            <a:off x="0" y="0"/>
            <a:ext cx="0" cy="0"/>
          </xdr:xfrm>
          <a:graphic>
            <a:graphicData uri="http://schemas.microsoft.com/office/drawing/2010/slicer">
              <sle:slicer xmlns:sle="http://schemas.microsoft.com/office/drawing/2010/slicer" name="MODALIDAD &#10;CONTRACTUAL 4"/>
            </a:graphicData>
          </a:graphic>
        </xdr:graphicFrame>
      </mc:Choice>
      <mc:Fallback xmlns="">
        <xdr:sp macro="" textlink="">
          <xdr:nvSpPr>
            <xdr:cNvPr id="0" name=""/>
            <xdr:cNvSpPr>
              <a:spLocks noTextEdit="1"/>
            </xdr:cNvSpPr>
          </xdr:nvSpPr>
          <xdr:spPr>
            <a:xfrm>
              <a:off x="92287" y="112608"/>
              <a:ext cx="2942378" cy="1506642"/>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0</xdr:col>
      <xdr:colOff>98003</xdr:colOff>
      <xdr:row>8</xdr:row>
      <xdr:rowOff>73447</xdr:rowOff>
    </xdr:from>
    <xdr:to>
      <xdr:col>2</xdr:col>
      <xdr:colOff>32174</xdr:colOff>
      <xdr:row>17</xdr:row>
      <xdr:rowOff>154940</xdr:rowOff>
    </xdr:to>
    <mc:AlternateContent xmlns:mc="http://schemas.openxmlformats.org/markup-compatibility/2006" xmlns:a14="http://schemas.microsoft.com/office/drawing/2010/main">
      <mc:Choice Requires="a14">
        <xdr:graphicFrame macro="">
          <xdr:nvGraphicFramePr>
            <xdr:cNvPr id="25" name="PROYECTO/SIFI 4">
              <a:extLst>
                <a:ext uri="{FF2B5EF4-FFF2-40B4-BE49-F238E27FC236}">
                  <a16:creationId xmlns:a16="http://schemas.microsoft.com/office/drawing/2014/main" id="{7334F7FF-0774-4485-BCF2-74B0E4374E2C}"/>
                </a:ext>
              </a:extLst>
            </xdr:cNvPr>
            <xdr:cNvGraphicFramePr/>
          </xdr:nvGraphicFramePr>
          <xdr:xfrm>
            <a:off x="0" y="0"/>
            <a:ext cx="0" cy="0"/>
          </xdr:xfrm>
          <a:graphic>
            <a:graphicData uri="http://schemas.microsoft.com/office/drawing/2010/slicer">
              <sle:slicer xmlns:sle="http://schemas.microsoft.com/office/drawing/2010/slicer" name="PROYECTO/SIFI 4"/>
            </a:graphicData>
          </a:graphic>
        </xdr:graphicFrame>
      </mc:Choice>
      <mc:Fallback xmlns="">
        <xdr:sp macro="" textlink="">
          <xdr:nvSpPr>
            <xdr:cNvPr id="0" name=""/>
            <xdr:cNvSpPr>
              <a:spLocks noTextEdit="1"/>
            </xdr:cNvSpPr>
          </xdr:nvSpPr>
          <xdr:spPr>
            <a:xfrm>
              <a:off x="94193" y="1692697"/>
              <a:ext cx="2944071" cy="1795993"/>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twoCellAnchor editAs="oneCell">
    <xdr:from>
      <xdr:col>1</xdr:col>
      <xdr:colOff>252942</xdr:colOff>
      <xdr:row>42</xdr:row>
      <xdr:rowOff>15875</xdr:rowOff>
    </xdr:from>
    <xdr:to>
      <xdr:col>1</xdr:col>
      <xdr:colOff>2074122</xdr:colOff>
      <xdr:row>47</xdr:row>
      <xdr:rowOff>62865</xdr:rowOff>
    </xdr:to>
    <mc:AlternateContent xmlns:mc="http://schemas.openxmlformats.org/markup-compatibility/2006" xmlns:a14="http://schemas.microsoft.com/office/drawing/2010/main">
      <mc:Choice Requires="a14">
        <xdr:graphicFrame macro="">
          <xdr:nvGraphicFramePr>
            <xdr:cNvPr id="16" name="FECHA ESTIMADA &#10;INICIO DE PROCESO&#10;(MAYO) 1">
              <a:extLst>
                <a:ext uri="{FF2B5EF4-FFF2-40B4-BE49-F238E27FC236}">
                  <a16:creationId xmlns:a16="http://schemas.microsoft.com/office/drawing/2014/main" id="{4649DEFE-46A4-4A13-A6FE-148FD11864D0}"/>
                </a:ext>
              </a:extLst>
            </xdr:cNvPr>
            <xdr:cNvGraphicFramePr/>
          </xdr:nvGraphicFramePr>
          <xdr:xfrm>
            <a:off x="0" y="0"/>
            <a:ext cx="0" cy="0"/>
          </xdr:xfrm>
          <a:graphic>
            <a:graphicData uri="http://schemas.microsoft.com/office/drawing/2010/slicer">
              <sle:slicer xmlns:sle="http://schemas.microsoft.com/office/drawing/2010/slicer" name="FECHA ESTIMADA &#10;INICIO DE PROCESO&#10;(MAYO) 1"/>
            </a:graphicData>
          </a:graphic>
        </xdr:graphicFrame>
      </mc:Choice>
      <mc:Fallback xmlns="">
        <xdr:sp macro="" textlink="">
          <xdr:nvSpPr>
            <xdr:cNvPr id="0" name=""/>
            <xdr:cNvSpPr>
              <a:spLocks noTextEdit="1"/>
            </xdr:cNvSpPr>
          </xdr:nvSpPr>
          <xdr:spPr>
            <a:xfrm>
              <a:off x="354965" y="8369935"/>
              <a:ext cx="1828800" cy="2039620"/>
            </a:xfrm>
            <a:prstGeom prst="rect">
              <a:avLst/>
            </a:prstGeom>
            <a:solidFill>
              <a:prstClr val="white"/>
            </a:solidFill>
            <a:ln w="1">
              <a:solidFill>
                <a:prstClr val="green"/>
              </a:solidFill>
            </a:ln>
          </xdr:spPr>
          <xdr:txBody>
            <a:bodyPr vertOverflow="clip" horzOverflow="clip"/>
            <a:lstStyle/>
            <a:p>
              <a:r>
                <a:rPr lang="es-CO" sz="1100"/>
                <a:t>Esta forma representa una segmentación de datos. La segmentación de datos se admite en Excel 2010 y versiones posteriores.
Si la forma se modificó en una versión anterior de Excel o si el libro se guardó en Excel 2003 o una versión anterior, no se puede usar la segmentación de datos.</a:t>
              </a:r>
            </a:p>
          </xdr:txBody>
        </xdr:sp>
      </mc:Fallback>
    </mc:AlternateContent>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Ver1" id="{2937B3DA-9017-4F2F-A4FD-DD7AD9D540B7}"/>
</namedSheetView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a Carolina Boton Saenz" refreshedDate="45049.575649074075" createdVersion="8" refreshedVersion="8" minRefreshableVersion="3" recordCount="110" xr:uid="{705DE239-561B-4CF7-BB26-8E9AFCEA5439}">
  <cacheSource type="worksheet">
    <worksheetSource name="T_PA92122"/>
  </cacheSource>
  <cacheFields count="27">
    <cacheField name="CÓDIGO" numFmtId="0">
      <sharedItems containsBlank="1"/>
    </cacheField>
    <cacheField name="CONSECUTIVOS DE LOS PROYECTOS EJECUTADOS EN BASE DE RADICACIÓN" numFmtId="0">
      <sharedItems containsBlank="1" containsMixedTypes="1" containsNumber="1" containsInteger="1" minValue="280" maxValue="350"/>
    </cacheField>
    <cacheField name="DESCRIPCIÓN PROCESO EN BASE DE RADICACIÓN" numFmtId="0">
      <sharedItems containsBlank="1"/>
    </cacheField>
    <cacheField name="SIFI" numFmtId="0">
      <sharedItems containsBlank="1" containsMixedTypes="1" containsNumber="1" containsInteger="1" minValue="313" maxValue="359"/>
    </cacheField>
    <cacheField name="FECHA INSTRUCCIÓN" numFmtId="0">
      <sharedItems containsDate="1" containsBlank="1" containsMixedTypes="1" minDate="2023-03-06T00:00:00" maxDate="2023-03-31T00:00:00"/>
    </cacheField>
    <cacheField name="DEPENDENCIA" numFmtId="0">
      <sharedItems containsBlank="1"/>
    </cacheField>
    <cacheField name="PROYECTO/SIFI" numFmtId="0">
      <sharedItems containsBlank="1" count="10">
        <m/>
        <s v="313   ENTOMOLOGÍA"/>
        <s v="320   CDC2 | INVESTIGACION"/>
        <s v="322   CDC1| NO INVEST. - NO COVID-19"/>
        <s v="330-3 MINISTERIO DE TRABAJO"/>
        <s v="338   CDC3 | NO INVEST. - MICOTICAS"/>
        <s v="339   CDC2 | INVESTIGACION"/>
        <s v="344   CDC2 | INVEST. - COVID-19"/>
        <s v="358   TENIASIS CISTERCERCOSIS"/>
        <s v="359   CARACTERISTICAS MOLECULARES"/>
      </sharedItems>
    </cacheField>
    <cacheField name="DESCRIPCIÓN / OBJETO" numFmtId="0">
      <sharedItems containsBlank="1" longText="1"/>
    </cacheField>
    <cacheField name="TIPO DE GASTO" numFmtId="0">
      <sharedItems containsBlank="1"/>
    </cacheField>
    <cacheField name="OTROS " numFmtId="0">
      <sharedItems containsBlank="1"/>
    </cacheField>
    <cacheField name="RUBRO PRESUPUESTAL" numFmtId="0">
      <sharedItems containsBlank="1"/>
    </cacheField>
    <cacheField name="MES ESTIMADO DE _x000a_INICIO DEL PROCESO" numFmtId="0">
      <sharedItems containsBlank="1"/>
    </cacheField>
    <cacheField name="FECHA ESTIMADA _x000a_INICIO DE PROCESO _x000a_(FEBRERO)" numFmtId="0">
      <sharedItems containsBlank="1" count="11">
        <m/>
        <s v="RADICADO"/>
        <s v="Feb"/>
        <s v="Abr"/>
        <s v="Mar"/>
        <s v="Jun"/>
        <s v="Jul"/>
        <s v="May"/>
        <s v="Sep"/>
        <s v="Nov"/>
        <s v="Dic"/>
      </sharedItems>
    </cacheField>
    <cacheField name="FECHA ESTIMADA _x000a_INICIO DE PROCESO _x000a_(MARZO)" numFmtId="0">
      <sharedItems containsBlank="1" count="10">
        <m/>
        <s v="RADICADO"/>
        <s v="Abr"/>
        <s v="Mar"/>
        <s v="Jun"/>
        <s v="Jul"/>
        <s v="May"/>
        <s v="Sep"/>
        <s v="Nov"/>
        <s v="Dic"/>
      </sharedItems>
    </cacheField>
    <cacheField name="FECHA ESTIMADA _x000a_INICIO DE PROCESO_x000a_(ABRIL)" numFmtId="0">
      <sharedItems containsBlank="1" count="10">
        <m/>
        <s v="Abr"/>
        <s v="FALLIDO"/>
        <s v="RADICADO"/>
        <s v="Jun"/>
        <s v="Jul"/>
        <s v="May"/>
        <s v="Sep"/>
        <s v="Nov"/>
        <s v="Dic"/>
      </sharedItems>
    </cacheField>
    <cacheField name="FECHA ESTIMADA _x000a_INICIO DE PROCESO_x000a_(MAYO)" numFmtId="0">
      <sharedItems containsBlank="1" count="7">
        <m/>
        <s v="May"/>
        <s v="Jun"/>
        <s v="Jul"/>
        <s v="Sep"/>
        <s v="Nov"/>
        <s v="Dic"/>
      </sharedItems>
    </cacheField>
    <cacheField name="FECHA ESTIMADA _x000a_INICIO DE PROCESO_x000a_(JUNIO)" numFmtId="0">
      <sharedItems containsNonDate="0" containsString="0" containsBlank="1"/>
    </cacheField>
    <cacheField name="FECHA ESTIMADA _x000a_INICIO DE PROCESO_x000a_(JULIO)" numFmtId="0">
      <sharedItems containsNonDate="0" containsString="0" containsBlank="1"/>
    </cacheField>
    <cacheField name="FECHA ESTIMADA _x000a_INICIO DE PROCESO_x000a_(NOV)" numFmtId="0">
      <sharedItems containsNonDate="0" containsString="0" containsBlank="1"/>
    </cacheField>
    <cacheField name="FECHA ESTIMADA _x000a_INICIO DE PROCESO_x000a_(DIC)" numFmtId="0">
      <sharedItems containsNonDate="0" containsString="0" containsBlank="1"/>
    </cacheField>
    <cacheField name="DURACIÓN ESTIMADA_x000a_ DEL CONTRATO _x000a_(número de mes(es))" numFmtId="0">
      <sharedItems containsBlank="1"/>
    </cacheField>
    <cacheField name="OTROS  " numFmtId="0">
      <sharedItems containsBlank="1"/>
    </cacheField>
    <cacheField name="MODALIDAD _x000a_CONTRACTUAL" numFmtId="0">
      <sharedItems containsBlank="1" count="8">
        <m/>
        <s v="PRESTACIÓN DE SERVICIOS PROFESIONALES Y DE APOYO"/>
        <s v="INVITACIÓN PRIVADA"/>
        <s v="CUANTÍA INFERIOR A 50 SMLMV"/>
        <s v="SUBASTA INVERSA"/>
        <s v="INVITACIÓN PÚBLICA"/>
        <s v="CONTRATOS DE CIENCIA Y TÉCNOLOGÍA"/>
        <s v="CONTRATACIÓN EXCLUSIVA "/>
      </sharedItems>
    </cacheField>
    <cacheField name="VALOR TOTAL _x000a_ESTIMADO" numFmtId="0">
      <sharedItems containsString="0" containsBlank="1" containsNumber="1" containsInteger="1" minValue="450000" maxValue="1800000000"/>
    </cacheField>
    <cacheField name="VALOR TOTAL RADICADO EN BASE DE RADICACIÓN" numFmtId="0">
      <sharedItems containsBlank="1" containsMixedTypes="1" containsNumber="1" containsInteger="1" minValue="10600000" maxValue="2148259064"/>
    </cacheField>
    <cacheField name="DATOS DE CONTACTO DEL RESPONSABLE" numFmtId="0">
      <sharedItems containsBlank="1"/>
    </cacheField>
    <cacheField name="Campo1" numFmtId="0" formula="('VALOR TOTAL RADICADO EN BASE DE RADICACIÓN'*1)/'VALOR TOTAL _x000a_ESTIMADO'" databaseField="0"/>
  </cacheFields>
  <extLst>
    <ext xmlns:x14="http://schemas.microsoft.com/office/spreadsheetml/2009/9/main" uri="{725AE2AE-9491-48be-B2B4-4EB974FC3084}">
      <x14:pivotCacheDefinition pivotCacheId="825958781"/>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0">
  <r>
    <m/>
    <m/>
    <m/>
    <m/>
    <m/>
    <m/>
    <x v="0"/>
    <m/>
    <m/>
    <m/>
    <m/>
    <m/>
    <x v="0"/>
    <x v="0"/>
    <x v="0"/>
    <x v="0"/>
    <m/>
    <m/>
    <m/>
    <m/>
    <m/>
    <m/>
    <x v="0"/>
    <m/>
    <m/>
    <m/>
  </r>
  <r>
    <s v="313-1"/>
    <n v="280"/>
    <s v="Solicitud contratación Leany Congote Giraldo"/>
    <n v="313"/>
    <d v="2023-03-06T00:00:00"/>
    <s v="DIR. INVESTIGACIÓN"/>
    <x v="1"/>
    <s v="Apoyar, la detección de la presencia de material genético específico de DENV a través de la reacción en cadena de la polimerasa (PCR) en tiempo real en muestras de ARN obtenidas de individuos adultos e inmaduros de Aedes aegypti, la realización de ensayos y análisis de datos en biología molecular en el procesamiento del material entomológico, del proyecto titulado “Estratificación espacial del dengue basado en la identificación de factores de riesgo: un ensayo piloto en el departamento del Cauca. Código 210484467217"/>
    <s v="OTROS "/>
    <s v="CONTRATACIÓN DE SERVICIOS PROFESIONALES"/>
    <s v="OTROS "/>
    <s v="FEBRERO "/>
    <x v="1"/>
    <x v="0"/>
    <x v="0"/>
    <x v="0"/>
    <m/>
    <m/>
    <m/>
    <m/>
    <s v="2 meses"/>
    <s v="PERSONAL CIENTÍFICO "/>
    <x v="1"/>
    <n v="9937392"/>
    <n v="15000000"/>
    <s v="Nombre: Erika Santamaria y Catalina Marceló_x000a_Telefono: 3112465079_x000a_Email: esantamaria@ins.gov.co y cmarcelo@ins.gov.co"/>
  </r>
  <r>
    <s v="313-2"/>
    <n v="318"/>
    <s v="Solicitud de contratación Maria Camila Lesmes Parra"/>
    <n v="313"/>
    <d v="2023-03-08T00:00:00"/>
    <s v="DIR. INVESTIGACIÓN"/>
    <x v="1"/>
    <s v="Garantizar la contratación de personal profesional de apoyo para llevar a cabo el análisis de los datos de precipitación y temperatura recolectados con las estaciones meteorológicas en tres municipios del departamento del Cauca, en el marco del proyecto titulado: “Estratificación espacial del dengue basado en la identificación de factores de riesgo: un ensayo piloto en el departamento del Cauca”. Código 210484467217”. "/>
    <s v="OTROS "/>
    <s v="CONTRATACIÓN DE SERVICIOS PROFESIONALES"/>
    <s v="OTROS "/>
    <s v="FEBRERO "/>
    <x v="2"/>
    <x v="1"/>
    <x v="0"/>
    <x v="0"/>
    <m/>
    <m/>
    <m/>
    <m/>
    <s v="2 meses"/>
    <s v="PERSONAL CIENTÍFICO "/>
    <x v="1"/>
    <n v="10600000"/>
    <n v="10600000"/>
    <s v="Nombre: Erika Santamaria y Catalina Marceló_x000a_Telefono: 3112465079_x000a_Email: esantamaria@ins.gov.co y cmarcelo@ins.gov.co"/>
  </r>
  <r>
    <s v="320-1"/>
    <s v="-"/>
    <s v="NO ESTÁ AÚN RADICADO"/>
    <s v="-"/>
    <s v="-"/>
    <s v="DIR. VIGILANCIA "/>
    <x v="2"/>
    <s v="Adquirir equipos de cómputo y periféricos con respectivo licenciamiento, los cuales estarán orientados al análisis de información en el marco de los proyectos que se encuentran en cabeza del INS."/>
    <s v="MATERIALES "/>
    <m/>
    <s v="MATERIALES E INSUMOS "/>
    <s v="MAYO "/>
    <x v="3"/>
    <x v="2"/>
    <x v="1"/>
    <x v="1"/>
    <m/>
    <m/>
    <m/>
    <m/>
    <m/>
    <m/>
    <x v="2"/>
    <n v="92450730"/>
    <s v="-"/>
    <s v="Nombre: Lucero Bonilla_x000a_Telefono: 3112386895_x000a_Email: sbonilla@ins.gov.co"/>
  </r>
  <r>
    <s v="320-2"/>
    <s v="-"/>
    <s v="NO ESTÁ AÚN RADICADO"/>
    <s v="-"/>
    <s v="-"/>
    <s v="DIR. VIGILANCIA "/>
    <x v="2"/>
    <s v="Adquirir materiales y suministros de apoyo para la ejecución de las actividades del proyecto"/>
    <s v="PAPELERIA "/>
    <m/>
    <s v="MATERIALES E INSUMOS "/>
    <s v="ABRIL "/>
    <x v="3"/>
    <x v="2"/>
    <x v="1"/>
    <x v="1"/>
    <m/>
    <m/>
    <m/>
    <m/>
    <m/>
    <m/>
    <x v="3"/>
    <n v="11221520"/>
    <s v="-"/>
    <s v="Nombre: Lucero Bonilla_x000a_Telefono: 3112386895_x000a_Email: sbonilla@ins.gov.co"/>
  </r>
  <r>
    <s v="320-4"/>
    <n v="325"/>
    <s v="Solicitud de contratación Ivonnie Adriana Astrid Alayon Calderon"/>
    <n v="320"/>
    <m/>
    <s v="DIR. VIGILANCIA "/>
    <x v="2"/>
    <s v="Contratar personal para llevar a cabo la ejecución del proyecto "/>
    <s v="OTROS "/>
    <s v="CONTRATACIÓN DE PERSONAL "/>
    <s v="CONSULTANTS/PERSONAL CIENTÍFICO"/>
    <s v="MARZO "/>
    <x v="4"/>
    <x v="1"/>
    <x v="0"/>
    <x v="0"/>
    <m/>
    <m/>
    <m/>
    <m/>
    <m/>
    <m/>
    <x v="1"/>
    <n v="77836020"/>
    <n v="77836020"/>
    <s v="Nombre: Lucero Bonilla_x000a_Telefono: 3112386895_x000a_Email: sbonilla@ins.gov.co"/>
  </r>
  <r>
    <s v="320-7"/>
    <n v="333"/>
    <s v="Solicitud de contratación Ximena Castro Martinez"/>
    <n v="320"/>
    <s v="Proceso Fallido"/>
    <s v="DIR. VIGILANCIA "/>
    <x v="2"/>
    <s v="Contratar personal para llevar a cabo la ejecución del proyecto "/>
    <s v="OTROS "/>
    <s v="CONTRATACIÓN DE PERSONAL "/>
    <s v="CONSULTANTS/PERSONAL CIENTÍFICO"/>
    <s v="MARZO "/>
    <x v="4"/>
    <x v="3"/>
    <x v="2"/>
    <x v="0"/>
    <m/>
    <m/>
    <m/>
    <m/>
    <m/>
    <m/>
    <x v="1"/>
    <n v="58543808"/>
    <n v="58543808"/>
    <s v="Nombre: Lucero Bonilla_x000a_Telefono: 3112386895_x000a_Email: sbonilla@ins.gov.co"/>
  </r>
  <r>
    <s v="320-8"/>
    <n v="334"/>
    <s v="Solicitud de contratación Edna Carolina Avila Villabona"/>
    <n v="320"/>
    <s v="Proceso Fallido"/>
    <s v="DIR. VIGILANCIA "/>
    <x v="2"/>
    <s v="Contratar personal para llevar a cabo la ejecución del proyecto "/>
    <s v="OTROS "/>
    <s v="CONTRATACIÓN DE PERSONAL "/>
    <s v="CONSULTANTS/PERSONAL CIENTÍFICO"/>
    <s v="MARZO "/>
    <x v="4"/>
    <x v="3"/>
    <x v="2"/>
    <x v="0"/>
    <m/>
    <m/>
    <m/>
    <m/>
    <m/>
    <m/>
    <x v="1"/>
    <n v="51149384"/>
    <n v="51149384"/>
    <s v="Nombre: Lucero Bonilla_x000a_Telefono: 3112386895_x000a_Email: sbonilla@ins.gov.co"/>
  </r>
  <r>
    <s v="320-9"/>
    <n v="336"/>
    <s v="Solicitud de contratación Dora Mariela Callejas Ortega"/>
    <n v="320"/>
    <s v="Sin Instrucción"/>
    <s v="DIR. VIGILANCIA "/>
    <x v="2"/>
    <s v="Contratar personal para llevar a cabo la ejecución del proyecto "/>
    <s v="OTROS "/>
    <s v="CONTRATACIÓN DE PERSONAL "/>
    <s v="CONSULTANTS/PERSONAL CIENTÍFICO"/>
    <s v="MARZO "/>
    <x v="4"/>
    <x v="3"/>
    <x v="3"/>
    <x v="0"/>
    <m/>
    <m/>
    <m/>
    <m/>
    <m/>
    <m/>
    <x v="1"/>
    <n v="77836020"/>
    <n v="77836020"/>
    <s v="Nombre: Lucero Bonilla_x000a_Telefono: 3112386895_x000a_Email: sbonilla@ins.gov.co"/>
  </r>
  <r>
    <s v="320-10"/>
    <n v="337"/>
    <s v="Solicitud de contratación Aylin Ydalmy Agudelo Cardona"/>
    <n v="320"/>
    <s v="Sin Instrucción"/>
    <s v="DIR. VIGILANCIA "/>
    <x v="2"/>
    <s v="Contratar personal para llevar a cabo la ejecución del proyecto "/>
    <s v="OTROS "/>
    <s v="CONTRATACIÓN DE PERSONAL "/>
    <s v="CONSULTANTS/PERSONAL CIENTÍFICO"/>
    <s v="MARZO "/>
    <x v="4"/>
    <x v="3"/>
    <x v="3"/>
    <x v="0"/>
    <m/>
    <m/>
    <m/>
    <m/>
    <m/>
    <m/>
    <x v="1"/>
    <n v="73179760"/>
    <n v="73179760"/>
    <s v="Nombre: Lucero Bonilla_x000a_Telefono: 3112386895_x000a_Email: sbonilla@ins.gov.co"/>
  </r>
  <r>
    <s v="320-11"/>
    <n v="350"/>
    <s v="Solicitud de contratación Manuel Alejandro Jimenez Salamanca"/>
    <n v="320"/>
    <s v="Sin Instrucción"/>
    <s v="DIR. VIGILANCIA "/>
    <x v="2"/>
    <s v="Contratar personal para llevar a cabo la ejecución del proyecto "/>
    <s v="OTROS "/>
    <s v="CONTRATACIÓN DE PERSONAL "/>
    <s v="CONSULTANTS/PERSONAL CIENTÍFICO"/>
    <s v="MARZO "/>
    <x v="4"/>
    <x v="3"/>
    <x v="3"/>
    <x v="0"/>
    <m/>
    <m/>
    <m/>
    <m/>
    <m/>
    <m/>
    <x v="1"/>
    <n v="40000000"/>
    <n v="40000000"/>
    <s v="Nombre: Lucero Bonilla_x000a_Telefono: 3112386895_x000a_Email: sbonilla@ins.gov.co"/>
  </r>
  <r>
    <s v="322-1"/>
    <n v="319"/>
    <s v="Solicitud de contratación proceso subasta inversa"/>
    <s v="322| 335| 337"/>
    <s v="Sin Instrucción"/>
    <s v="DIR. VIGILANCIA "/>
    <x v="3"/>
    <s v="Adquisición de hardware, software, licencias y servidor necesarios para la ejecución del proyecto “Sostenibilidad de la etapa desarrollo del Instituto Nacional de Salud de Colombia en respuesta a emergencias de salud pública y su desarrollo como centro de excelencia para américa latina”"/>
    <s v="OTROS "/>
    <s v="Portatiles con office y licencias"/>
    <s v="EQUIPO DE COMPUTO Y PERIFERICO "/>
    <s v="MARZO "/>
    <x v="4"/>
    <x v="1"/>
    <x v="0"/>
    <x v="0"/>
    <m/>
    <m/>
    <m/>
    <m/>
    <m/>
    <m/>
    <x v="4"/>
    <n v="1800000000"/>
    <n v="2148259064"/>
    <s v="Nombre: Filomena Klinger_x000a_Telefono: 3138292052_x000a_Email: fklinger@ins.gov.co"/>
  </r>
  <r>
    <s v="322-2"/>
    <s v="-"/>
    <s v=" AÚN NO ESTÁ RADICADO"/>
    <s v="-"/>
    <s v="-"/>
    <s v="DIR. VIGILANCIA "/>
    <x v="3"/>
    <s v="Profesional en Salud pública con especialización  en Epidemiología"/>
    <s v="OTROS "/>
    <s v="CONTRATACIÓN DE PERSONAL "/>
    <s v="CONSULTANTS/PERSONAL CIENTÍFICO"/>
    <s v="JUNIO"/>
    <x v="5"/>
    <x v="4"/>
    <x v="4"/>
    <x v="2"/>
    <m/>
    <m/>
    <m/>
    <m/>
    <m/>
    <m/>
    <x v="1"/>
    <n v="26800000"/>
    <s v="-"/>
    <s v="Nombre: Filomena Klinger_x000a_Telefono: 3138292052_x000a_Email: fklinger@ins.gov.co"/>
  </r>
  <r>
    <s v="322-3"/>
    <s v="-"/>
    <s v=" AÚN NO ESTÁ RADICADO"/>
    <s v="-"/>
    <s v="-"/>
    <s v="DIR. VIGILANCIA "/>
    <x v="3"/>
    <s v="Profesionales para capacitar a los equipos subnacionales en el sistema de alerta temprana"/>
    <s v="OTROS "/>
    <s v="CONTRATACIÓN DE PERSONAL "/>
    <s v="CONSULTANTS/PERSONAL CIENTÍFICO"/>
    <s v="JULIO"/>
    <x v="6"/>
    <x v="5"/>
    <x v="5"/>
    <x v="3"/>
    <m/>
    <m/>
    <m/>
    <m/>
    <m/>
    <m/>
    <x v="1"/>
    <n v="54380000"/>
    <s v="-"/>
    <s v="Nombre: Filomena Klinger_x000a_Telefono: 3138292052_x000a_Email: fklinger@ins.gov.co"/>
  </r>
  <r>
    <s v="322-4"/>
    <s v="-"/>
    <s v=" AÚN NO ESTÁ RADICADO"/>
    <s v="-"/>
    <s v="-"/>
    <s v="DIR. VIGILANCIA "/>
    <x v="3"/>
    <s v="Profesionales para capacitar a los equipos subnacionales en el sistema de alerta temprana"/>
    <s v="OTROS "/>
    <s v="CONTRATACIÓN DE PERSONAL "/>
    <s v="CONSULTANTS/PERSONAL CIENTÍFICO"/>
    <s v="JULIO"/>
    <x v="6"/>
    <x v="5"/>
    <x v="5"/>
    <x v="3"/>
    <m/>
    <m/>
    <m/>
    <m/>
    <m/>
    <m/>
    <x v="1"/>
    <n v="54380000"/>
    <s v="-"/>
    <s v="Nombre: Filomena Klinger_x000a_Telefono: 3138292052_x000a_Email: fklinger@ins.gov.co"/>
  </r>
  <r>
    <s v="322-5"/>
    <s v="-"/>
    <s v=" AÚN NO ESTÁ RADICADO"/>
    <s v="-"/>
    <s v="-"/>
    <s v="DIR. VIGILANCIA "/>
    <x v="3"/>
    <s v="Profesionales para capacitar a los equipos subnacionales en el sistema de alerta temprana"/>
    <s v="OTROS "/>
    <s v="CONTRATACIÓN DE PERSONAL "/>
    <s v="CONSULTANTS/PERSONAL CIENTÍFICO"/>
    <s v="JULIO"/>
    <x v="6"/>
    <x v="5"/>
    <x v="5"/>
    <x v="3"/>
    <m/>
    <m/>
    <m/>
    <m/>
    <m/>
    <m/>
    <x v="1"/>
    <n v="54380000"/>
    <s v="-"/>
    <s v="Nombre: Filomena Klinger_x000a_Telefono: 3138292052_x000a_Email: fklinger@ins.gov.co"/>
  </r>
  <r>
    <s v="322-6"/>
    <s v="-"/>
    <s v=" AÚN NO ESTÁ RADICADO"/>
    <s v="-"/>
    <s v="-"/>
    <s v="DIR. VIGILANCIA "/>
    <x v="3"/>
    <s v="Adquisición de un canal de internet dedicado para el sistema de vigilancia de salud pública para el proyecto “Sostenibilidad de la etapa desarrollo del instituto nacional de salud de Colombia en respuesta a emergencias de salud pública y su desarrollo como centro de excelencia para América Latina”"/>
    <s v="OTROS "/>
    <s v="Canal de internet - Telecomunicaciones"/>
    <s v="SOFTWARE"/>
    <s v="MAYO "/>
    <x v="7"/>
    <x v="6"/>
    <x v="6"/>
    <x v="1"/>
    <m/>
    <m/>
    <m/>
    <m/>
    <m/>
    <m/>
    <x v="2"/>
    <n v="86490000"/>
    <s v="-"/>
    <s v="Nombre: Filomena Klinger_x000a_Telefono: 3138292052_x000a_Email: fklinger@ins.gov.co"/>
  </r>
  <r>
    <s v="322-7"/>
    <s v="-"/>
    <s v=" AÚN NO ESTÁ RADICADO"/>
    <s v="-"/>
    <s v="-"/>
    <s v="DIR. VIGILANCIA "/>
    <x v="3"/>
    <s v="Equilibrador de carga y soporte técnico"/>
    <s v="OTROS "/>
    <s v="Telecomunicaciones"/>
    <s v="SOFTWARE"/>
    <s v="SEPTIEMBRE "/>
    <x v="8"/>
    <x v="7"/>
    <x v="7"/>
    <x v="4"/>
    <m/>
    <m/>
    <m/>
    <m/>
    <m/>
    <m/>
    <x v="5"/>
    <n v="529000000"/>
    <s v="-"/>
    <s v="Nombre: Filomena Klinger_x000a_Telefono: 3138292052_x000a_Email: fklinger@ins.gov.co"/>
  </r>
  <r>
    <s v="322-8"/>
    <s v="-"/>
    <s v=" AÚN NO ESTÁ RADICADO"/>
    <s v="-"/>
    <s v="-"/>
    <s v="DIR. VIGILANCIA "/>
    <x v="3"/>
    <s v="Diagnóstico y diseño del proyecto de modernización"/>
    <s v="OTROS "/>
    <s v="Telecomunicaciones"/>
    <s v="SOFTWARE"/>
    <s v="SEPTIEMBRE "/>
    <x v="8"/>
    <x v="7"/>
    <x v="7"/>
    <x v="4"/>
    <m/>
    <m/>
    <m/>
    <m/>
    <m/>
    <m/>
    <x v="5"/>
    <n v="300000000"/>
    <s v="-"/>
    <s v="Nombre: Filomena Klinger_x000a_Telefono: 3138292052_x000a_Email: fklinger@ins.gov.co"/>
  </r>
  <r>
    <s v="322-9"/>
    <n v="317"/>
    <s v="Solicitud de contratación ICONOI S.A. - SIVIGILA 4.0. (‘’Maternidad Segura’’ y Mantenimiento evolutivo)"/>
    <s v="322| 335"/>
    <d v="2023-03-23T00:00:00"/>
    <s v="DIR. VIGILANCIA "/>
    <x v="3"/>
    <s v="'Prestar servicios profesionales para realizar el mantenimiento evolutivo de la Suite Sivigila 4.0, y el soporte a la plataforma en producción e incluir la implementación del módulo de ‘’Maternidad Segura’’ requerida por el Instituto Nacional de Salud – INS para la puesta en producción y articulación con todos los componentes de Sivigila 4.0 en el país''"/>
    <s v="OTROS "/>
    <s v="Telecomunicaciones"/>
    <s v="SERVICIOS TÉCNICOS"/>
    <s v="MARZO "/>
    <x v="1"/>
    <x v="0"/>
    <x v="0"/>
    <x v="0"/>
    <m/>
    <m/>
    <m/>
    <m/>
    <m/>
    <m/>
    <x v="5"/>
    <n v="420000000"/>
    <n v="392224000"/>
    <s v="Nombre: Filomena Klinger_x000a_Telefono: 3138292052_x000a_Email: fklinger@ins.gov.co"/>
  </r>
  <r>
    <s v="322-10"/>
    <s v="-"/>
    <s v=" AÚN NO ESTÁ RADICADO"/>
    <s v="-"/>
    <s v="-"/>
    <s v="DIR. VIGILANCIA "/>
    <x v="3"/>
    <s v="Contrato de prestación de servicios para el Diseño e implementación de un centro de simulación para la gestión de riesgos de eventos, brotes y epidemias"/>
    <m/>
    <s v="CONTRATACIÓN DE PERSONAL "/>
    <s v="CONSULTANTS/PERSONAL CIENTÍFICO"/>
    <s v="MAYO "/>
    <x v="7"/>
    <x v="6"/>
    <x v="6"/>
    <x v="1"/>
    <m/>
    <m/>
    <m/>
    <m/>
    <m/>
    <m/>
    <x v="1"/>
    <n v="93000000"/>
    <s v="-"/>
    <s v="Nombre: Filomena Klinger_x000a_Telefono: 3138292052_x000a_Email: fklinger@ins.gov.co"/>
  </r>
  <r>
    <s v="322-11"/>
    <s v="-"/>
    <s v=" AÚN NO ESTÁ RADICADO"/>
    <s v="-"/>
    <s v="-"/>
    <s v="DIR. VIGILANCIA "/>
    <x v="3"/>
    <s v="Contrato de  Prestación de servicios para el Diseño e integración de vigilancia sindrómica con componentes comunitarios e institucionales"/>
    <m/>
    <s v="CONTRATACIÓN DE PERSONAL "/>
    <s v="CONSULTANTS/PERSONAL CIENTÍFICO"/>
    <s v="MAYO "/>
    <x v="7"/>
    <x v="6"/>
    <x v="6"/>
    <x v="1"/>
    <m/>
    <m/>
    <m/>
    <m/>
    <m/>
    <m/>
    <x v="1"/>
    <n v="81600000"/>
    <s v="-"/>
    <s v="Nombre: Filomena Klinger_x000a_Telefono: 3138292052_x000a_Email: fklinger@ins.gov.co"/>
  </r>
  <r>
    <s v="322-12"/>
    <s v="-"/>
    <s v=" AÚN NO ESTÁ RADICADO"/>
    <s v="-"/>
    <s v="-"/>
    <s v="DIR. VIGILANCIA "/>
    <x v="3"/>
    <s v="Contrato de  Prestación de servicios para el Diseño e integración de vigilancia sindrómica con componentes comunitarios e institucionales"/>
    <m/>
    <s v="CONTRATACIÓN DE PERSONAL "/>
    <s v="CONSULTANTS/PERSONAL CIENTÍFICO"/>
    <s v="MAYO "/>
    <x v="7"/>
    <x v="6"/>
    <x v="6"/>
    <x v="1"/>
    <m/>
    <m/>
    <m/>
    <m/>
    <m/>
    <m/>
    <x v="1"/>
    <n v="81600000"/>
    <s v="-"/>
    <s v="Nombre: Filomena Klinger_x000a_Telefono: 3138292052_x000a_Email: fklinger@ins.gov.co"/>
  </r>
  <r>
    <s v="322-13"/>
    <s v="-"/>
    <s v=" AÚN NO ESTÁ RADICADO"/>
    <s v="-"/>
    <s v="-"/>
    <s v="DIR. VIGILANCIA "/>
    <x v="3"/>
    <s v="Contrato de  Prestación de servicios para el Diseño e integración de vigilancia sindrómica con componentes comunitarios e institucionales"/>
    <m/>
    <s v="CONTRATACIÓN DE PERSONAL "/>
    <s v="CONSULTANTS/PERSONAL CIENTÍFICO"/>
    <s v="MAYO "/>
    <x v="7"/>
    <x v="6"/>
    <x v="6"/>
    <x v="1"/>
    <m/>
    <m/>
    <m/>
    <m/>
    <m/>
    <m/>
    <x v="1"/>
    <n v="81600000"/>
    <s v="-"/>
    <s v="Nombre: Filomena Klinger_x000a_Telefono: 3138292052_x000a_Email: fklinger@ins.gov.co"/>
  </r>
  <r>
    <s v="322-14"/>
    <s v="-"/>
    <s v=" AÚN NO ESTÁ RADICADO"/>
    <s v="-"/>
    <s v="-"/>
    <s v="DIR. VIGILANCIA "/>
    <x v="3"/>
    <s v="Contrato de  Prestación de servicios para el Diseño e integración de vigilancia sindrómica con componentes comunitarios e institucionales"/>
    <m/>
    <s v="CONTRATACIÓN DE PERSONAL "/>
    <s v="CONSULTANTS/PERSONAL CIENTÍFICO"/>
    <s v="MAYO "/>
    <x v="7"/>
    <x v="6"/>
    <x v="6"/>
    <x v="1"/>
    <m/>
    <m/>
    <m/>
    <m/>
    <m/>
    <m/>
    <x v="1"/>
    <n v="81600000"/>
    <s v="-"/>
    <s v="Nombre: Filomena Klinger_x000a_Telefono: 3138292052_x000a_Email: fklinger@ins.gov.co"/>
  </r>
  <r>
    <s v="322-15"/>
    <s v="-"/>
    <s v=" AÚN NO ESTÁ RADICADO"/>
    <s v="-"/>
    <s v="-"/>
    <s v="DIR. VIGILANCIA "/>
    <x v="3"/>
    <s v="Contrato de  Prestación de servicios para el Diseño e integración de vigilancia sindrómica con componentes comunitarios e institucionales"/>
    <m/>
    <s v="CONTRATACIÓN DE PERSONAL "/>
    <s v="CONSULTANTS/PERSONAL CIENTÍFICO"/>
    <s v="MAYO "/>
    <x v="7"/>
    <x v="6"/>
    <x v="6"/>
    <x v="1"/>
    <m/>
    <m/>
    <m/>
    <m/>
    <m/>
    <m/>
    <x v="1"/>
    <n v="81600000"/>
    <s v="-"/>
    <s v="Nombre: Filomena Klinger_x000a_Telefono: 3138292052_x000a_Email: fklinger@ins.gov.co"/>
  </r>
  <r>
    <s v="322-16"/>
    <s v="-"/>
    <s v=" AÚN NO ESTÁ RADICADO"/>
    <s v="-"/>
    <s v="-"/>
    <s v="DIR. VIGILANCIA "/>
    <x v="3"/>
    <s v="Contrato de  Prestación de servicios para el Diseño e integración de vigilancia sindrómica con componentes comunitarios e institucionales"/>
    <m/>
    <s v="CONTRATACIÓN DE PERSONAL "/>
    <s v="CONSULTANTS/PERSONAL CIENTÍFICO"/>
    <s v="MAYO "/>
    <x v="7"/>
    <x v="6"/>
    <x v="6"/>
    <x v="1"/>
    <m/>
    <m/>
    <m/>
    <m/>
    <m/>
    <m/>
    <x v="1"/>
    <n v="81600000"/>
    <s v="-"/>
    <s v="Nombre: Filomena Klinger_x000a_Telefono: 3138292052_x000a_Email: fklinger@ins.gov.co"/>
  </r>
  <r>
    <s v="322-17"/>
    <s v="-"/>
    <s v=" AÚN NO ESTÁ RADICADO"/>
    <s v="-"/>
    <s v="-"/>
    <s v="DIR. VIGILANCIA "/>
    <x v="3"/>
    <s v="Contrato de  Prestación de servicios para el Diseño e integración de vigilancia sindrómica con componentes comunitarios e institucionales"/>
    <m/>
    <s v="CONTRATACIÓN DE PERSONAL "/>
    <s v="CONSULTANTS/PERSONAL CIENTÍFICO"/>
    <s v="MAYO "/>
    <x v="7"/>
    <x v="6"/>
    <x v="6"/>
    <x v="1"/>
    <m/>
    <m/>
    <m/>
    <m/>
    <m/>
    <m/>
    <x v="1"/>
    <n v="81600000"/>
    <s v="-"/>
    <s v="Nombre: Filomena Klinger_x000a_Telefono: 3138292052_x000a_Email: fklinger@ins.gov.co"/>
  </r>
  <r>
    <s v="322-18"/>
    <s v="-"/>
    <s v=" AÚN NO ESTÁ RADICADO"/>
    <s v="-"/>
    <s v="-"/>
    <s v="DIR. VIGILANCIA "/>
    <x v="3"/>
    <s v="Diseño e implementación de un centro de simulación en  3D para la gestión de riesgos de eventos, brotes y epidemias"/>
    <m/>
    <s v="otros"/>
    <s v="OTROS "/>
    <s v="MAYO "/>
    <x v="7"/>
    <x v="6"/>
    <x v="6"/>
    <x v="1"/>
    <m/>
    <m/>
    <m/>
    <m/>
    <m/>
    <m/>
    <x v="5"/>
    <n v="800000000"/>
    <s v="-"/>
    <s v="Nombre: Filomena Klinger_x000a_Telefono: 3138292052_x000a_Email: fklinger@ins.gov.co"/>
  </r>
  <r>
    <s v="322-19"/>
    <s v="-"/>
    <s v=" AÚN NO ESTÁ RADICADO"/>
    <s v="-"/>
    <s v="-"/>
    <s v="DIR. VIGILANCIA "/>
    <x v="3"/>
    <s v="Implementación de insumos para el COE colombiano como centro regional de regulación de incidentes"/>
    <m/>
    <s v="otros"/>
    <s v="MATERIALES E INSUMOS "/>
    <s v="MAYO "/>
    <x v="7"/>
    <x v="6"/>
    <x v="6"/>
    <x v="1"/>
    <m/>
    <m/>
    <m/>
    <m/>
    <m/>
    <m/>
    <x v="5"/>
    <n v="240000000"/>
    <s v="-"/>
    <s v="Nombre: Filomena Klinger_x000a_Telefono: 3138292052_x000a_Email: fklinger@ins.gov.co"/>
  </r>
  <r>
    <s v="322-20"/>
    <s v="-"/>
    <s v=" AÚN NO ESTÁ RADICADO"/>
    <s v="-"/>
    <s v="-"/>
    <s v="DIR. VIGILANCIA "/>
    <x v="3"/>
    <s v="adquisición de Sistema de comunicación por radio_x000a_Sistema de control de acceso RNL_x000a_Sistema de alarma RNL_x000a_Sistema de timbre RNL"/>
    <m/>
    <s v="otros"/>
    <s v="MATERIALES E INSUMOS "/>
    <s v="MAYO "/>
    <x v="7"/>
    <x v="6"/>
    <x v="6"/>
    <x v="1"/>
    <m/>
    <m/>
    <m/>
    <m/>
    <m/>
    <m/>
    <x v="3"/>
    <n v="450000"/>
    <s v="-"/>
    <s v="Nombre: Filomena Klinger_x000a_Telefono: 3138292052_x000a_Email: fklinger@ins.gov.co"/>
  </r>
  <r>
    <s v="322-21"/>
    <s v="-"/>
    <s v=" AÚN NO ESTÁ RADICADO"/>
    <s v="-"/>
    <s v="-"/>
    <s v="DIR. VIGILANCIA "/>
    <x v="3"/>
    <s v="Sistema de purificación Thermofisher King Fisher Flex, Kingfisher con cabezal de rueda profunda. "/>
    <m/>
    <s v="otros"/>
    <s v="OTROS "/>
    <s v="MAYO "/>
    <x v="7"/>
    <x v="6"/>
    <x v="6"/>
    <x v="1"/>
    <m/>
    <m/>
    <m/>
    <m/>
    <m/>
    <m/>
    <x v="5"/>
    <n v="394000000"/>
    <s v="-"/>
    <s v="Nombre: Filomena Klinger_x000a_Telefono: 3138292052_x000a_Email: fklinger@ins.gov.co"/>
  </r>
  <r>
    <s v="322-22"/>
    <s v="-"/>
    <s v=" AÚN NO ESTÁ RADICADO"/>
    <s v="-"/>
    <s v="-"/>
    <s v="DIR. VIGILANCIA "/>
    <x v="3"/>
    <s v="contrato de prestación de servicios para el procesamiento de pruebas de Vibrio cholerae, Neisseria meningitidis, y otros patógenos con marcadores de resistencia antimicrobiana de interés en salud pública, "/>
    <m/>
    <s v="CONTRATACIÓN DE PERSONAL "/>
    <s v="CONSULTANTS/PERSONAL CIENTÍFICO"/>
    <s v="MAYO "/>
    <x v="7"/>
    <x v="6"/>
    <x v="6"/>
    <x v="1"/>
    <m/>
    <m/>
    <m/>
    <m/>
    <m/>
    <m/>
    <x v="1"/>
    <n v="57600000"/>
    <s v="-"/>
    <s v="Nombre: Filomena Klinger_x000a_Telefono: 3138292052_x000a_Email: fklinger@ins.gov.co"/>
  </r>
  <r>
    <s v="322-23"/>
    <s v="-"/>
    <s v=" AÚN NO ESTÁ RADICADO"/>
    <s v="-"/>
    <s v="-"/>
    <s v="DIR. VIGILANCIA "/>
    <x v="3"/>
    <s v="contrato de prestación de servicios para que apoye el diseño e implementación de evaluación de desigualdad y mortalidad."/>
    <m/>
    <s v="CONTRATACIÓN DE PERSONAL "/>
    <s v="CONSULTANTS/PERSONAL CIENTÍFICO"/>
    <s v="MAYO "/>
    <x v="7"/>
    <x v="6"/>
    <x v="6"/>
    <x v="1"/>
    <m/>
    <m/>
    <m/>
    <m/>
    <m/>
    <m/>
    <x v="1"/>
    <n v="81600000"/>
    <s v="-"/>
    <s v="Nombre: Filomena Klinger_x000a_Telefono: 3138292052_x000a_Email: fklinger@ins.gov.co"/>
  </r>
  <r>
    <s v="322-24"/>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25"/>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26"/>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27"/>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28"/>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29"/>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30"/>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31"/>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32"/>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33"/>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34"/>
    <s v="-"/>
    <s v=" AÚN NO ESTÁ RADICADO"/>
    <s v="-"/>
    <s v="-"/>
    <s v="DIR. VIGILANCIA "/>
    <x v="3"/>
    <s v="contrato de prestación de servicios para que  apoye el desarrollo del modelo de evaluación de maternidad"/>
    <m/>
    <s v="CONTRATACIÓN DE PERSONAL "/>
    <s v="CONSULTANTS/PERSONAL CIENTÍFICO"/>
    <s v="MAYO "/>
    <x v="7"/>
    <x v="6"/>
    <x v="6"/>
    <x v="1"/>
    <m/>
    <m/>
    <m/>
    <m/>
    <m/>
    <m/>
    <x v="1"/>
    <n v="81600000"/>
    <s v="-"/>
    <s v="Nombre: Filomena Klinger_x000a_Telefono: 3138292052_x000a_Email: fklinger@ins.gov.co"/>
  </r>
  <r>
    <s v="322-35"/>
    <s v="-"/>
    <s v=" AÚN NO ESTÁ RADICADO"/>
    <s v="-"/>
    <s v="-"/>
    <s v="DIR. VIGILANCIA "/>
    <x v="3"/>
    <s v="Contrato de prestación de servicios para la elaboración y adecuación de contenidos temáticos y el diseño de un simulacro por curso"/>
    <m/>
    <s v="CONTRATACIÓN DE PERSONAL "/>
    <s v="CONSULTANTS/PERSONAL CIENTÍFICO"/>
    <s v="MAYO "/>
    <x v="7"/>
    <x v="6"/>
    <x v="6"/>
    <x v="1"/>
    <m/>
    <m/>
    <m/>
    <m/>
    <m/>
    <m/>
    <x v="1"/>
    <n v="81600000"/>
    <s v="-"/>
    <s v="Nombre: Filomena Klinger_x000a_Telefono: 3138292052_x000a_Email: fklinger@ins.gov.co"/>
  </r>
  <r>
    <s v="322-36"/>
    <s v="-"/>
    <s v=" AÚN NO ESTÁ RADICADO"/>
    <s v="-"/>
    <s v="-"/>
    <s v="DIR. VIGILANCIA "/>
    <x v="3"/>
    <s v="Diseñar y producir un sistema de seguimiento y evaluación que permita recopilar información en tiempo real sobre el avance técnico y financiero de proyectos no financiados por el gobierno nacional."/>
    <m/>
    <s v="CONTRATACIÓN DE PERSONAL "/>
    <s v="CONSULTANTS/PERSONAL CIENTÍFICO"/>
    <s v="MAYO "/>
    <x v="7"/>
    <x v="6"/>
    <x v="6"/>
    <x v="1"/>
    <m/>
    <m/>
    <m/>
    <m/>
    <m/>
    <m/>
    <x v="1"/>
    <n v="81600000"/>
    <s v="-"/>
    <s v="Nombre: Filomena Klinger_x000a_Telefono: 3138292052_x000a_Email: fklinger@ins.gov.co"/>
  </r>
  <r>
    <s v="322-37"/>
    <s v="-"/>
    <s v=" AÚN NO ESTÁ RADICADO"/>
    <s v="-"/>
    <s v="-"/>
    <s v="DIR. VIGILANCIA "/>
    <x v="3"/>
    <s v="Apoyar los procesos de gestión y recolección de información del sistema de seguimiento y evaluación."/>
    <m/>
    <s v="CONTRATACIÓN DE PERSONAL "/>
    <s v="CONSULTANTS/PERSONAL CIENTÍFICO"/>
    <s v="MAYO "/>
    <x v="7"/>
    <x v="6"/>
    <x v="6"/>
    <x v="1"/>
    <m/>
    <m/>
    <m/>
    <m/>
    <m/>
    <m/>
    <x v="1"/>
    <n v="81600000"/>
    <s v="-"/>
    <s v="Nombre: Filomena Klinger_x000a_Telefono: 3138292052_x000a_Email: fklinger@ins.gov.co"/>
  </r>
  <r>
    <s v="322-38"/>
    <s v="-"/>
    <s v=" AÚN NO ESTÁ RADICADO"/>
    <s v="-"/>
    <s v="-"/>
    <s v="DIR. VIGILANCIA "/>
    <x v="3"/>
    <s v="apoyar el desarrollo e implementación de procedimientos, promover ejercicios y simulaciones de escritorio, y funcionar como ERR de entrenamiento ante determinadas situaciones de emergencia."/>
    <m/>
    <s v="CONTRATACIÓN DE PERSONAL "/>
    <s v="CONSULTANTS/PERSONAL CIENTÍFICO"/>
    <s v="MAYO "/>
    <x v="7"/>
    <x v="6"/>
    <x v="6"/>
    <x v="1"/>
    <m/>
    <m/>
    <m/>
    <m/>
    <m/>
    <m/>
    <x v="1"/>
    <n v="81600000"/>
    <s v="-"/>
    <s v="Nombre: Filomena Klinger_x000a_Telefono: 3138292052_x000a_Email: fklinger@ins.gov.co"/>
  </r>
  <r>
    <s v="322-39"/>
    <s v="-"/>
    <s v=" AÚN NO ESTÁ RADICADO"/>
    <s v="-"/>
    <s v="-"/>
    <s v="DIR. VIGILANCIA "/>
    <x v="3"/>
    <s v="contrato de prestación de servicios para apoyar el desarrollo de cuadros de mando (PowerBI) con información de borde."/>
    <m/>
    <s v="CONTRATACIÓN DE PERSONAL "/>
    <s v="CONSULTANTS/PERSONAL CIENTÍFICO"/>
    <s v="MAYO "/>
    <x v="7"/>
    <x v="6"/>
    <x v="6"/>
    <x v="1"/>
    <m/>
    <m/>
    <m/>
    <m/>
    <m/>
    <m/>
    <x v="1"/>
    <n v="81600000"/>
    <s v="-"/>
    <s v="Nombre: Filomena Klinger_x000a_Telefono: 3138292052_x000a_Email: fklinger@ins.gov.co"/>
  </r>
  <r>
    <s v="322-40"/>
    <s v="-"/>
    <s v=" AÚN NO ESTÁ RADICADO"/>
    <s v="-"/>
    <s v="-"/>
    <s v="DIR. VIGILANCIA "/>
    <x v="3"/>
    <s v="contrato de prestación de servicios para el  diseño de  la estrategia de integración de la vigilancia sindrómica, recomendación de  estrategias de captura de información y elaboración de interfaces, y realización de  las pruebas correspondientes."/>
    <m/>
    <s v="CONTRATACIÓN DE PERSONAL "/>
    <s v="CONSULTANTS/PERSONAL CIENTÍFICO"/>
    <s v="MAYO "/>
    <x v="7"/>
    <x v="6"/>
    <x v="6"/>
    <x v="1"/>
    <m/>
    <m/>
    <m/>
    <m/>
    <m/>
    <m/>
    <x v="1"/>
    <n v="81600000"/>
    <s v="-"/>
    <s v="Nombre: Filomena Klinger_x000a_Telefono: 3138292052_x000a_Email: fklinger@ins.gov.co"/>
  </r>
  <r>
    <s v="322-41"/>
    <s v="-"/>
    <s v=" AÚN NO ESTÁ RADICADO"/>
    <s v="-"/>
    <s v="-"/>
    <s v="DIR. VIGILANCIA "/>
    <x v="3"/>
    <s v="contrato de prestación de servicios para el  diseño de  la estrategia de integración de la vigilancia sindrómica, recomendación de  estrategias de captura de información y elaboración de interfaces, y realización de  las pruebas correspondientes."/>
    <m/>
    <s v="CONTRATACIÓN DE PERSONAL "/>
    <s v="CONSULTANTS/PERSONAL CIENTÍFICO"/>
    <s v="MAYO "/>
    <x v="7"/>
    <x v="6"/>
    <x v="6"/>
    <x v="1"/>
    <m/>
    <m/>
    <m/>
    <m/>
    <m/>
    <m/>
    <x v="1"/>
    <n v="81600000"/>
    <s v="-"/>
    <s v="Nombre: Filomena Klinger_x000a_Telefono: 3138292052_x000a_Email: fklinger@ins.gov.co"/>
  </r>
  <r>
    <s v="322-42"/>
    <s v="-"/>
    <s v=" AÚN NO ESTÁ RADICADO"/>
    <s v="-"/>
    <s v="-"/>
    <s v="DIR. VIGILANCIA "/>
    <x v="3"/>
    <s v="contrato de prestación de servicios para el  diseño de  la estrategia de integración de la vigilancia sindrómica, recomendación de  estrategias de captura de información y elaboración de interfaces, y realización de  las pruebas correspondientes."/>
    <m/>
    <s v="CONTRATACIÓN DE PERSONAL "/>
    <s v="CONSULTANTS/PERSONAL CIENTÍFICO"/>
    <s v="MAYO "/>
    <x v="7"/>
    <x v="6"/>
    <x v="6"/>
    <x v="1"/>
    <m/>
    <m/>
    <m/>
    <m/>
    <m/>
    <m/>
    <x v="1"/>
    <n v="81600000"/>
    <s v="-"/>
    <s v="Nombre: Filomena Klinger_x000a_Telefono: 3138292052_x000a_Email: fklinger@ins.gov.co"/>
  </r>
  <r>
    <s v="322-43"/>
    <s v="-"/>
    <s v=" AÚN NO ESTÁ RADICADO"/>
    <s v="-"/>
    <s v="-"/>
    <s v="DIR. VIGILANCIA "/>
    <x v="3"/>
    <s v="contrato de prestación de servicios para el  diseño de  la estrategia de integración de la vigilancia sindrómica, recomendación de  estrategias de captura de información y elaboración de interfaces, y realización de  las pruebas correspondientes."/>
    <m/>
    <s v="CONTRATACIÓN DE PERSONAL "/>
    <s v="CONSULTANTS/PERSONAL CIENTÍFICO"/>
    <s v="MAYO "/>
    <x v="7"/>
    <x v="6"/>
    <x v="6"/>
    <x v="1"/>
    <m/>
    <m/>
    <m/>
    <m/>
    <m/>
    <m/>
    <x v="1"/>
    <n v="81600000"/>
    <s v="-"/>
    <s v="Nombre: Filomena Klinger_x000a_Telefono: 3138292052_x000a_Email: fklinger@ins.gov.co"/>
  </r>
  <r>
    <s v="322-44"/>
    <s v="-"/>
    <s v=" AÚN NO ESTÁ RADICADO"/>
    <s v="-"/>
    <s v="-"/>
    <s v="DIR. VIGILANCIA "/>
    <x v="3"/>
    <s v="contrato de prestación de servicios para el  diseño de  la estrategia de integración de la vigilancia sindrómica, recomendación de  estrategias de captura de información y elaboración de interfaces, y realización de  las pruebas correspondientes."/>
    <m/>
    <s v="CONTRATACIÓN DE PERSONAL "/>
    <s v="CONSULTANTS/PERSONAL CIENTÍFICO"/>
    <s v="MAYO "/>
    <x v="7"/>
    <x v="6"/>
    <x v="6"/>
    <x v="1"/>
    <m/>
    <m/>
    <m/>
    <m/>
    <m/>
    <m/>
    <x v="1"/>
    <n v="81600000"/>
    <s v="-"/>
    <s v="Nombre: Filomena Klinger_x000a_Telefono: 3138292052_x000a_Email: fklinger@ins.gov.co"/>
  </r>
  <r>
    <s v="322-45"/>
    <s v="-"/>
    <s v=" AÚN NO ESTÁ RADICADO"/>
    <s v="-"/>
    <s v="-"/>
    <s v="DIR. VIGILANCIA "/>
    <x v="3"/>
    <s v="contrato de prestación de servicios para el  diseño de  la estrategia de integración de la vigilancia sindrómica, recomendación de  estrategias de captura de información y elaboración de interfaces, y realización de  las pruebas correspondientes."/>
    <m/>
    <s v="CONTRATACIÓN DE PERSONAL "/>
    <s v="CONSULTANTS/PERSONAL CIENTÍFICO"/>
    <s v="MAYO "/>
    <x v="7"/>
    <x v="6"/>
    <x v="6"/>
    <x v="1"/>
    <m/>
    <m/>
    <m/>
    <m/>
    <m/>
    <m/>
    <x v="1"/>
    <n v="81600000"/>
    <s v="-"/>
    <s v="Nombre: Filomena Klinger_x000a_Telefono: 3138292052_x000a_Email: fklinger@ins.gov.co"/>
  </r>
  <r>
    <s v="322-46"/>
    <s v="-"/>
    <s v=" AÚN NO ESTÁ RADICADO"/>
    <s v="-"/>
    <s v="-"/>
    <s v="DIR. VIGILANCIA "/>
    <x v="3"/>
    <s v="contrato de prestación de servicios para el  diseño de  la estrategia de integración de la vigilancia sindrómica, recomendación de  estrategias de captura de información y elaboración de interfaces, y realización de  las pruebas correspondientes."/>
    <m/>
    <s v="CONTRATACIÓN DE PERSONAL "/>
    <s v="CONSULTANTS/PERSONAL CIENTÍFICO"/>
    <s v="MAYO "/>
    <x v="7"/>
    <x v="6"/>
    <x v="6"/>
    <x v="1"/>
    <m/>
    <m/>
    <m/>
    <m/>
    <m/>
    <m/>
    <x v="1"/>
    <n v="81600000"/>
    <s v="-"/>
    <s v="Nombre: Filomena Klinger_x000a_Telefono: 3138292052_x000a_Email: fklinger@ins.gov.co"/>
  </r>
  <r>
    <s v="322-47"/>
    <s v="-"/>
    <s v=" AÚN NO ESTÁ RADICADO"/>
    <s v="-"/>
    <s v="-"/>
    <s v="DIR. VIGILANCIA "/>
    <x v="3"/>
    <s v="Contrato de prestación de servicios para diseño, documentación, ajuste y adaptación tanto del módulo experto como de inteligencia de negocio de Portal Sivigila"/>
    <m/>
    <s v="CONTRATACIÓN DE PERSONAL "/>
    <s v="CONSULTANTS/PERSONAL CIENTÍFICO"/>
    <s v="MAYO "/>
    <x v="7"/>
    <x v="6"/>
    <x v="6"/>
    <x v="1"/>
    <m/>
    <m/>
    <m/>
    <m/>
    <m/>
    <m/>
    <x v="1"/>
    <n v="20000000"/>
    <s v="-"/>
    <s v="Nombre: Filomena Klinger_x000a_Telefono: 3138292052_x000a_Email: fklinger@ins.gov.co"/>
  </r>
  <r>
    <s v="322-48"/>
    <s v="-"/>
    <s v=" AÚN NO ESTÁ RADICADO"/>
    <s v="-"/>
    <s v="-"/>
    <s v="DIR. VIGILANCIA "/>
    <x v="3"/>
    <s v="profesional de laboratorio para el desarrollo de la participación en Microbenet"/>
    <m/>
    <s v="CONTRATACIÓN DE PERSONAL "/>
    <s v="CONSULTANTS/PERSONAL CIENTÍFICO"/>
    <s v="MAYO "/>
    <x v="7"/>
    <x v="6"/>
    <x v="6"/>
    <x v="1"/>
    <m/>
    <m/>
    <m/>
    <m/>
    <m/>
    <m/>
    <x v="1"/>
    <n v="57600000"/>
    <s v="-"/>
    <s v="Nombre: Filomena Klinger_x000a_Telefono: 3138292052_x000a_Email: fklinger@ins.gov.co"/>
  </r>
  <r>
    <s v="322-49"/>
    <s v="-"/>
    <s v=" AÚN NO ESTÁ RADICADO"/>
    <s v="-"/>
    <s v="-"/>
    <s v="DIR. VIGILANCIA "/>
    <x v="3"/>
    <s v="Reactivos e insumos de laboratorio para caracterización de genes y plásmidos asociados a resistencia antimicrobiana. en brotes asociados con la atención de la salud y brotes comunitarios."/>
    <m/>
    <s v="otros"/>
    <s v="INSUMOS Y REACTIVOS "/>
    <s v="MAYO "/>
    <x v="7"/>
    <x v="6"/>
    <x v="6"/>
    <x v="1"/>
    <m/>
    <m/>
    <m/>
    <m/>
    <m/>
    <m/>
    <x v="6"/>
    <n v="164000000"/>
    <s v="-"/>
    <s v="Nombre: Filomena Klinger_x000a_Telefono: 3138292052_x000a_Email: fklinger@ins.gov.co"/>
  </r>
  <r>
    <s v="322-50"/>
    <s v="-"/>
    <s v=" AÚN NO ESTÁ RADICADO"/>
    <s v="-"/>
    <s v="-"/>
    <s v="DIR. VIGILANCIA "/>
    <x v="3"/>
    <s v="adquisición de infraestructura tecnológica orientada a modernizar la infraestructura y  propender por la tendencia a implementar escenarios híbridos para la operación de servicios de TI: "/>
    <m/>
    <s v="otros"/>
    <s v="EQUIPO DE COMPUTO Y PERIFERICO "/>
    <s v="MAYO "/>
    <x v="7"/>
    <x v="6"/>
    <x v="6"/>
    <x v="1"/>
    <m/>
    <m/>
    <m/>
    <m/>
    <m/>
    <m/>
    <x v="5"/>
    <n v="1800000000"/>
    <s v="-"/>
    <s v="Nombre: Filomena Klinger_x000a_Telefono: 3138292052_x000a_Email: fklinger@ins.gov.co"/>
  </r>
  <r>
    <s v="322-51"/>
    <s v="-"/>
    <s v=" AÚN NO ESTÁ RADICADO"/>
    <s v="-"/>
    <s v="-"/>
    <s v="DIR. VIGILANCIA "/>
    <x v="3"/>
    <s v="Diagnóstico y diseño del proyecto de modernización de datos"/>
    <m/>
    <s v="otros"/>
    <s v="OTROS "/>
    <s v="MAYO "/>
    <x v="7"/>
    <x v="6"/>
    <x v="6"/>
    <x v="1"/>
    <m/>
    <m/>
    <m/>
    <m/>
    <m/>
    <m/>
    <x v="5"/>
    <n v="327000000"/>
    <s v="-"/>
    <s v="Nombre: Filomena Klinger_x000a_Telefono: 3138292052_x000a_Email: fklinger@ins.gov.co"/>
  </r>
  <r>
    <s v="322-52"/>
    <s v="-"/>
    <s v=" AÚN NO ESTÁ RADICADO"/>
    <s v="-"/>
    <s v="-"/>
    <s v="DIR. VIGILANCIA "/>
    <x v="3"/>
    <s v="Contrato de prestación de servicios  para la administración de infraestructura Sivigila 4.0 _x000a_"/>
    <m/>
    <s v="CONTRATACIÓN DE PERSONAL "/>
    <s v="CONSULTANTS/PERSONAL CIENTÍFICO"/>
    <s v="MAYO "/>
    <x v="7"/>
    <x v="6"/>
    <x v="6"/>
    <x v="1"/>
    <m/>
    <m/>
    <m/>
    <m/>
    <m/>
    <m/>
    <x v="1"/>
    <n v="86400000"/>
    <s v="-"/>
    <s v="Nombre: Filomena Klinger_x000a_Telefono: 3138292052_x000a_Email: fklinger@ins.gov.co"/>
  </r>
  <r>
    <s v="322-53"/>
    <s v="-"/>
    <s v=" AÚN NO ESTÁ RADICADO"/>
    <s v="-"/>
    <s v="-"/>
    <s v="DIR. VIGILANCIA "/>
    <x v="3"/>
    <s v="contrato de prestación de servicios con un Epidemiólogo para que estructurar los procesos relacionados con el  aula de simulación."/>
    <m/>
    <s v="CONTRATACIÓN DE PERSONAL "/>
    <s v="CONSULTANTS/PERSONAL CIENTÍFICO"/>
    <s v="MAYO "/>
    <x v="7"/>
    <x v="6"/>
    <x v="6"/>
    <x v="1"/>
    <m/>
    <m/>
    <m/>
    <m/>
    <m/>
    <m/>
    <x v="1"/>
    <n v="91200000"/>
    <s v="-"/>
    <s v="Nombre: Filomena Klinger_x000a_Telefono: 3138292052_x000a_Email: fklinger@ins.gov.co"/>
  </r>
  <r>
    <s v="322-54"/>
    <s v="-"/>
    <s v=" AÚN NO ESTÁ RADICADO"/>
    <s v="-"/>
    <s v="-"/>
    <s v="DIR. VIGILANCIA "/>
    <x v="3"/>
    <s v="contrato de prestación de servicios para la capacidad de mejora AMD"/>
    <m/>
    <s v="CONTRATACIÓN DE PERSONAL "/>
    <s v="CONSULTANTS/PERSONAL CIENTÍFICO"/>
    <s v="MAYO "/>
    <x v="7"/>
    <x v="6"/>
    <x v="6"/>
    <x v="1"/>
    <m/>
    <m/>
    <m/>
    <m/>
    <m/>
    <m/>
    <x v="1"/>
    <n v="57600000"/>
    <s v="-"/>
    <s v="Nombre: Filomena Klinger_x000a_Telefono: 3138292052_x000a_Email: fklinger@ins.gov.co"/>
  </r>
  <r>
    <s v="322-55"/>
    <s v="-"/>
    <s v=" AÚN NO ESTÁ RADICADO"/>
    <s v="-"/>
    <s v="-"/>
    <s v="DIR. VIGILANCIA "/>
    <x v="3"/>
    <s v="Capacitacion sobre bioinformática,SGC,BS&amp;BS_x000a_"/>
    <m/>
    <s v="otros"/>
    <s v="EVENTOS ACADEMICOS"/>
    <s v="MAYO "/>
    <x v="7"/>
    <x v="6"/>
    <x v="6"/>
    <x v="1"/>
    <m/>
    <m/>
    <m/>
    <m/>
    <m/>
    <m/>
    <x v="5"/>
    <n v="200000000"/>
    <s v="-"/>
    <s v="Nombre: Filomena Klinger_x000a_Telefono: 3138292052_x000a_Email: fklinger@ins.gov.co"/>
  </r>
  <r>
    <s v="322-56"/>
    <s v="-"/>
    <s v=" AÚN NO ESTÁ RADICADO"/>
    <s v="-"/>
    <s v="-"/>
    <s v="DIR. VIGILANCIA "/>
    <x v="3"/>
    <s v="Canal dedicado de internet"/>
    <m/>
    <s v="otros"/>
    <s v="OTROS "/>
    <s v="MAYO "/>
    <x v="7"/>
    <x v="6"/>
    <x v="6"/>
    <x v="1"/>
    <m/>
    <m/>
    <m/>
    <m/>
    <m/>
    <m/>
    <x v="5"/>
    <n v="150000000"/>
    <s v="-"/>
    <s v="Nombre: Filomena Klinger_x000a_Telefono: 3138292052_x000a_Email: fklinger@ins.gov.co"/>
  </r>
  <r>
    <s v="330-3"/>
    <s v="-"/>
    <s v=" AÚN NO ESTÁ RADICADO"/>
    <s v="-"/>
    <s v="-"/>
    <s v="DIR. INVESTIGACIÓN"/>
    <x v="4"/>
    <s v="“Es la adquisición en favor del INS de reactivos e insumos de laboratorio necesarios para el desarrollo del proyecto: “Efectos de la terapia de inmersión en la naturaleza “Vitamina N” sobre los niveles de estrés en trabajadores de la salud en la ciudad de Bogotá: un estudio de evaluación de intervención, 2022 – 2024” ejecutado por el Grupo de Salud Ambiental y Laboral.” "/>
    <s v="REACTIVOS"/>
    <m/>
    <s v="INSUMOS Y REACTIVOS "/>
    <s v="MAYO "/>
    <x v="7"/>
    <x v="6"/>
    <x v="6"/>
    <x v="1"/>
    <m/>
    <m/>
    <m/>
    <m/>
    <m/>
    <m/>
    <x v="6"/>
    <n v="150000000"/>
    <s v="-"/>
    <s v="Nombre:Jenny  Gamboa_x000a_Telefono:300 857 56 08_x000a_Email:jgamboa@ins.gov.co"/>
  </r>
  <r>
    <s v="338-1"/>
    <s v="-"/>
    <s v=" AÚN NO ESTÁ RADICADO"/>
    <s v="-"/>
    <s v="-"/>
    <s v="DIR. INVESTIGACIÓN"/>
    <x v="5"/>
    <s v="Adquirir los insumos y reactivos establecidos en la ficha técnica de conformidad con las especificaciones descritas en el &quot;Anexo Ficha de especificaciones técnicas&quot; destinados al proyecto &quot;Strengthening of laboratory based surveillance and diagnostic capacity for fungal diseases in Colombia&quot; NOA NU51CK000316"/>
    <s v="REACTIVOS"/>
    <m/>
    <s v="INSUMOS Y REACTIVOS "/>
    <s v="ABRIL "/>
    <x v="3"/>
    <x v="2"/>
    <x v="1"/>
    <x v="1"/>
    <m/>
    <m/>
    <m/>
    <m/>
    <m/>
    <m/>
    <x v="2"/>
    <n v="280000000"/>
    <s v="-"/>
    <s v="Nombre: Jose Armin Ordoñez Castillo_x000a_Telefono: 3188509829_x000a_Email: jordonezc@ins.gov.co"/>
  </r>
  <r>
    <s v="338-2"/>
    <s v="-"/>
    <s v=" AÚN NO ESTÁ RADICADO"/>
    <s v="-"/>
    <s v="-"/>
    <s v="DIR. INVESTIGACIÓN"/>
    <x v="5"/>
    <s v="Apoyar el diseño y puesta en marcha de formularios web destinados a la recolección de información, almacenamiento en bases de datos y publicación de resultados en el micrositio de Micosis en el marco del proyecto NOA NU51CK000316."/>
    <s v="DISEÑO Y DESARROLLO WEB"/>
    <m/>
    <s v="CONSULTANTS/PERSONAL CIENTÍFICO"/>
    <s v="ABRIL "/>
    <x v="3"/>
    <x v="2"/>
    <x v="1"/>
    <x v="1"/>
    <m/>
    <m/>
    <m/>
    <m/>
    <m/>
    <m/>
    <x v="1"/>
    <n v="24000000"/>
    <s v="-"/>
    <s v="Nombre: Jose Armin Ordoñez Castillo_x000a_Telefono: 3188509829_x000a_Email: jordonezc@ins.gov.co"/>
  </r>
  <r>
    <s v="339-1"/>
    <s v="-"/>
    <s v="Solicitud de contratación Yancy Milena Molina Botia"/>
    <s v="-"/>
    <s v="-"/>
    <s v="DIR. REDES"/>
    <x v="6"/>
    <s v="Realizar los ensayos serológicos (Elisa Microaglutinacion) para el diagnóstico de leptospirosis y análisis de la información relacionados a la enfermedad febril en el Grupo de Microbiología en el marco del proyecto cuyo título “Excelencia en Investigación de Enfermedades Emergentes y Reemergentes de Interés en Salud Pública en Colombia en el Instituto Nacional de Salud&quot;. Bacteriologist (vacant)-2"/>
    <s v="OTROS "/>
    <s v="Consultores"/>
    <s v="CONSULTANTS/PERSONAL CIENTÍFICO"/>
    <s v="ABRIL "/>
    <x v="3"/>
    <x v="2"/>
    <x v="3"/>
    <x v="0"/>
    <m/>
    <m/>
    <m/>
    <m/>
    <m/>
    <m/>
    <x v="1"/>
    <n v="44755711"/>
    <s v="-"/>
    <s v="Nombre: Angela Patricia Pacheco Gaitan_x000a_Telefono: 3145027192_x000a_Email: apachecog@ins.gov.co"/>
  </r>
  <r>
    <s v="339-2"/>
    <s v="-"/>
    <s v=" AÚN NO ESTÁ RADICADO"/>
    <s v="-"/>
    <s v="-"/>
    <s v="DIR. REDES"/>
    <x v="6"/>
    <s v="Epidemiologist Lead(vacant): realizará el seguimiento de la investigación desde el INS, elaboración de informes, depuración de las bases de datos, control de calidad de los datos, retroalimentación al sitio centinela y análisis de la información obtenida de los sitios centinela de Bogotá."/>
    <s v="OTROS "/>
    <s v="Consultores"/>
    <s v="CONSULTANTS/PERSONAL CIENTÍFICO"/>
    <s v="ABRIL "/>
    <x v="3"/>
    <x v="2"/>
    <x v="1"/>
    <x v="1"/>
    <m/>
    <m/>
    <m/>
    <m/>
    <m/>
    <m/>
    <x v="1"/>
    <n v="95557616"/>
    <s v="-"/>
    <s v="Nombre: Angela Patricia Pacheco Gaitan_x000a_Telefono: 3145027192_x000a_Email: apachecog@ins.gov.co"/>
  </r>
  <r>
    <s v="339-3"/>
    <s v="-"/>
    <s v=" AÚN NO ESTÁ RADICADO"/>
    <s v="-"/>
    <s v="-"/>
    <s v="DIR. REDES"/>
    <x v="6"/>
    <s v="Bacteriologist (vacant)-1: analizar las muestras según el algoritmo, empaquetado y envío de muestras al LSP, entrada de resultados de laboratorio en Epicollect. Este personal analizará las muestras exclusivamente asociadas a bacterias asociadas a infecciones hospitalarias, preparación de bibliotecas genómicas y perfiles de resistencia."/>
    <s v="OTROS "/>
    <s v="Consultores"/>
    <s v="CONSULTANTS/PERSONAL CIENTÍFICO"/>
    <s v="ABRIL "/>
    <x v="3"/>
    <x v="2"/>
    <x v="1"/>
    <x v="1"/>
    <m/>
    <m/>
    <m/>
    <m/>
    <m/>
    <m/>
    <x v="1"/>
    <n v="70330403"/>
    <s v="-"/>
    <s v="Nombre: Angela Patricia Pacheco Gaitan_x000a_Telefono: 3145027192_x000a_Email: apachecog@ins.gov.co"/>
  </r>
  <r>
    <s v="339-4"/>
    <s v="-"/>
    <s v=" AÚN NO ESTÁ RADICADO"/>
    <s v="-"/>
    <s v="-"/>
    <s v="DIR. REDES"/>
    <x v="6"/>
    <s v="Bacteriologist (vacant)-3: analizar las muestras de acuerdo al algoritmo, empaque y envío de muestras al LSP, ingreso de resultados de laboratorio en Epicollect. Este personal analizará las muestras exclusivamente asociadas a virus causantes de fiebre no respiratoria, como Dengue y otros arvovirus, para realizar tipificación molecular por PCR y viral."/>
    <s v="OTROS "/>
    <s v="Consultores"/>
    <s v="CONSULTANTS/PERSONAL CIENTÍFICO"/>
    <s v="ABRIL "/>
    <x v="3"/>
    <x v="2"/>
    <x v="1"/>
    <x v="1"/>
    <m/>
    <m/>
    <m/>
    <m/>
    <m/>
    <m/>
    <x v="1"/>
    <n v="70330403"/>
    <s v="-"/>
    <s v="Nombre: Angela Patricia Pacheco Gaitan_x000a_Telefono: 3145027192_x000a_Email: apachecog@ins.gov.co"/>
  </r>
  <r>
    <s v="339-5"/>
    <s v="-"/>
    <s v=" AÚN NO ESTÁ RADICADO"/>
    <s v="-"/>
    <s v="-"/>
    <s v="DIR. REDES"/>
    <x v="6"/>
    <s v="Bacteriologist (vacant)-4: analizar las muestras de acuerdo al algoritmo, empaquetado y envío de muestras al LSP, entrada de resultados de laboratorio en Epicollect. Este personal analizará muestras exclusivamente asociadas a virus respiratorios causantes de fiebre, como SARS-Cov2, influenza, RSV, entre otros, para realizar tipificación molecular por PCR y aislamiento viral."/>
    <s v="OTROS "/>
    <s v="Consultores"/>
    <s v="CONSULTANTS/PERSONAL CIENTÍFICO"/>
    <s v="ABRIL "/>
    <x v="3"/>
    <x v="2"/>
    <x v="1"/>
    <x v="1"/>
    <m/>
    <m/>
    <m/>
    <m/>
    <m/>
    <m/>
    <x v="1"/>
    <n v="70330403"/>
    <s v="-"/>
    <s v="Nombre: Angela Patricia Pacheco Gaitan_x000a_Telefono: 3145027192_x000a_Email: apachecog@ins.gov.co"/>
  </r>
  <r>
    <s v="339-6"/>
    <s v="-"/>
    <s v=" AÚN NO ESTÁ RADICADO"/>
    <s v="-"/>
    <s v="-"/>
    <s v="DIR. REDES"/>
    <x v="6"/>
    <s v="Bacteriologist (vacant)-5: analizar las muestras según el algoritmo, empaquetará y enviará las muestras al LSP, introducirá los resultados de laboratorio en Epicollect. Este personal analizará muestras exclusivamente asociadas a bacterias, como las pruebas de confirmación de Rickettsia, Leptospira y Brucelosis, que solo se realizan en el Laboratorio Nacional de Referencia."/>
    <s v="OTROS "/>
    <s v="Consultores"/>
    <s v="CONSULTANTS/PERSONAL CIENTÍFICO"/>
    <s v="ABRIL "/>
    <x v="3"/>
    <x v="2"/>
    <x v="1"/>
    <x v="1"/>
    <m/>
    <m/>
    <m/>
    <m/>
    <m/>
    <m/>
    <x v="1"/>
    <n v="70330403"/>
    <s v="-"/>
    <s v="Nombre: Angela Patricia Pacheco Gaitan_x000a_Telefono: 3145027192_x000a_Email: apachecog@ins.gov.co"/>
  </r>
  <r>
    <s v="339-7"/>
    <s v="-"/>
    <s v=" AÚN NO ESTÁ RADICADO"/>
    <s v="-"/>
    <s v="-"/>
    <s v="DIR. REDES"/>
    <x v="6"/>
    <s v="Bioinformatics (vacant)-1: análizar el genómico de todas las bacterias que se aíslen en este estudio de acuerdo al tipado por MLST, core genome, perfil insilico de resistencia antimicrobiana, viruloma, mobiloma, serotipado insilico y análisis filogenético."/>
    <s v="OTROS "/>
    <s v="Consultores"/>
    <s v="CONSULTANTS/PERSONAL CIENTÍFICO"/>
    <s v="ABRIL "/>
    <x v="3"/>
    <x v="2"/>
    <x v="1"/>
    <x v="1"/>
    <m/>
    <m/>
    <m/>
    <m/>
    <m/>
    <m/>
    <x v="1"/>
    <n v="70330403"/>
    <s v="-"/>
    <s v="Nombre: Angela Patricia Pacheco Gaitan_x000a_Telefono: 3145027192_x000a_Email: apachecog@ins.gov.co"/>
  </r>
  <r>
    <s v="339-8"/>
    <s v="-"/>
    <s v=" AÚN NO ESTÁ RADICADO"/>
    <s v="-"/>
    <s v="-"/>
    <s v="DIR. REDES"/>
    <x v="6"/>
    <s v="Bioinformatics (vacant)-2: apoyo  al análisis genómico de todos los virus recuperados en el estudio, tipificación de tripanosomas y perfil de resistencia a antimaláricos en Plasmodium spp."/>
    <s v="OTROS "/>
    <s v="Consultores"/>
    <s v="CONSULTANTS/PERSONAL CIENTÍFICO"/>
    <s v="ABRIL "/>
    <x v="3"/>
    <x v="2"/>
    <x v="1"/>
    <x v="1"/>
    <m/>
    <m/>
    <m/>
    <m/>
    <m/>
    <m/>
    <x v="1"/>
    <n v="70330403"/>
    <s v="-"/>
    <s v="Nombre: Angela Patricia Pacheco Gaitan_x000a_Telefono: 3145027192_x000a_Email: apachecog@ins.gov.co"/>
  </r>
  <r>
    <s v="339-9"/>
    <s v="-"/>
    <s v=" AÚN NO ESTÁ RADICADO"/>
    <s v="-"/>
    <s v="-"/>
    <s v="DIR. REDES"/>
    <x v="6"/>
    <s v="Bacteriologist (vacant)-1: llevar a cabo la toma y análisis de muestras de los pacientes inscritos en los hospitales centinela y el envío de muestras al LSP."/>
    <s v="OTROS "/>
    <s v="Consultores"/>
    <s v="CONSULTANTS/PERSONAL CIENTÍFICO"/>
    <s v="ABRIL "/>
    <x v="3"/>
    <x v="2"/>
    <x v="1"/>
    <x v="1"/>
    <m/>
    <m/>
    <m/>
    <m/>
    <m/>
    <m/>
    <x v="1"/>
    <n v="53665161"/>
    <s v="-"/>
    <s v="Nombre: Angela Patricia Pacheco Gaitan_x000a_Telefono: 3145027192_x000a_Email: apachecog@ins.gov.co"/>
  </r>
  <r>
    <s v="339-10"/>
    <s v="-"/>
    <s v=" AÚN NO ESTÁ RADICADO"/>
    <s v="-"/>
    <s v="-"/>
    <s v="DIR. REDES"/>
    <x v="6"/>
    <s v="Bacteriologist (vacant)-2: llevar a cabo la toma y análisis de muestras de los pacientes inscritos en los hospitales centinela y el envío de muestras al LSP."/>
    <s v="OTROS "/>
    <s v="Consultores"/>
    <s v="CONSULTANTS/PERSONAL CIENTÍFICO"/>
    <s v="ABRIL "/>
    <x v="3"/>
    <x v="2"/>
    <x v="1"/>
    <x v="1"/>
    <m/>
    <m/>
    <m/>
    <m/>
    <m/>
    <m/>
    <x v="1"/>
    <n v="53665161"/>
    <s v="-"/>
    <s v="Nombre: Angela Patricia Pacheco Gaitan_x000a_Telefono: 3145027192_x000a_Email: apachecog@ins.gov.co"/>
  </r>
  <r>
    <s v="339-11"/>
    <s v="-"/>
    <s v=" AÚN NO ESTÁ RADICADO"/>
    <s v="-"/>
    <s v="-"/>
    <s v="DIR. REDES"/>
    <x v="6"/>
    <s v="Epidemiologist (vacant)-1: realizar labores de recolección de datos, análisis, extracción de datos y captación de pacientes en el Hospital Villavicencio."/>
    <s v="OTROS "/>
    <s v="Consultores"/>
    <s v="CONSULTANTS/PERSONAL CIENTÍFICO"/>
    <s v="ABRIL "/>
    <x v="3"/>
    <x v="2"/>
    <x v="1"/>
    <x v="1"/>
    <m/>
    <m/>
    <m/>
    <m/>
    <m/>
    <m/>
    <x v="1"/>
    <n v="80300000"/>
    <s v="-"/>
    <s v="Nombre: Angela Patricia Pacheco Gaitan_x000a_Telefono: 3145027192_x000a_Email: apachecog@ins.gov.co"/>
  </r>
  <r>
    <s v="339-12"/>
    <s v="-"/>
    <s v=" AÚN NO ESTÁ RADICADO"/>
    <s v="-"/>
    <s v="-"/>
    <s v="DIR. REDES"/>
    <x v="6"/>
    <s v="Epidemiologist (vacant)-2:  realizar recolección de datos, análisis, minería de datos y captación de pacientes en el Hospital Villavicencio."/>
    <m/>
    <s v="Consultores"/>
    <s v="CONSULTANTS/PERSONAL CIENTÍFICO"/>
    <s v="ABRIL "/>
    <x v="3"/>
    <x v="2"/>
    <x v="1"/>
    <x v="1"/>
    <m/>
    <m/>
    <m/>
    <m/>
    <m/>
    <m/>
    <x v="1"/>
    <n v="80300000"/>
    <s v="-"/>
    <s v="Nombre: Angela Patricia Pacheco Gaitan_x000a_Telefono: 3145027192_x000a_Email: apachecog@ins.gov.co"/>
  </r>
  <r>
    <s v="339-13"/>
    <s v="-"/>
    <s v=" AÚN NO ESTÁ RADICADO"/>
    <s v="-"/>
    <s v="-"/>
    <s v="DIR. REDES"/>
    <x v="6"/>
    <s v="Epidemiologist (vacant)-3:  realizar recolección de datos, análisis, minería de datos y captación de pacientes en el Hospital Villavicencio."/>
    <s v="OTROS "/>
    <s v="Consultores"/>
    <s v="CONSULTANTS/PERSONAL CIENTÍFICO"/>
    <s v="ABRIL "/>
    <x v="3"/>
    <x v="2"/>
    <x v="1"/>
    <x v="1"/>
    <m/>
    <m/>
    <m/>
    <m/>
    <m/>
    <m/>
    <x v="1"/>
    <n v="80300000"/>
    <s v="-"/>
    <s v="Nombre: Angela Patricia Pacheco Gaitan_x000a_Telefono: 3145027192_x000a_Email: apachecog@ins.gov.co"/>
  </r>
  <r>
    <s v="339-14"/>
    <s v="-"/>
    <s v=" AÚN NO ESTÁ RADICADO"/>
    <s v="-"/>
    <s v="-"/>
    <s v="DIR. REDES"/>
    <x v="6"/>
    <s v="Nurse Technician-1: tomará muestras de pacientes convalecientes, ayudará a rellenar encuestas para la segunda extracción de sangre y muestras de plantas del hospital y tomará muestras fuera del hospital en Quibdo."/>
    <s v="OTROS "/>
    <s v="Consultores"/>
    <s v="CONSULTANTS/PERSONAL CIENTÍFICO"/>
    <s v="ABRIL "/>
    <x v="3"/>
    <x v="2"/>
    <x v="1"/>
    <x v="1"/>
    <m/>
    <m/>
    <m/>
    <m/>
    <m/>
    <m/>
    <x v="1"/>
    <n v="41800000"/>
    <s v="-"/>
    <s v="Nombre: Angela Patricia Pacheco Gaitan_x000a_Telefono: 3145027192_x000a_Email: apachecog@ins.gov.co"/>
  </r>
  <r>
    <s v="339-15"/>
    <s v="-"/>
    <s v=" AÚN NO ESTÁ RADICADO"/>
    <s v="-"/>
    <s v="-"/>
    <s v="DIR. REDES"/>
    <x v="6"/>
    <s v="Nurse Technician-2: tomar muestras de pacientes convalecientes, ayudará a rellenar encuestas para la segunda extracción de sangre y muestras de plantas de hospitalización."/>
    <s v="OTROS "/>
    <s v="Consultores"/>
    <s v="CONSULTANTS/PERSONAL CIENTÍFICO"/>
    <s v="ABRIL "/>
    <x v="3"/>
    <x v="2"/>
    <x v="1"/>
    <x v="1"/>
    <m/>
    <m/>
    <m/>
    <m/>
    <m/>
    <m/>
    <x v="1"/>
    <n v="41800000"/>
    <s v="-"/>
    <s v="Nombre: Angela Patricia Pacheco Gaitan_x000a_Telefono: 3145027192_x000a_Email: apachecog@ins.gov.co"/>
  </r>
  <r>
    <s v="339-16"/>
    <s v="-"/>
    <s v=" AÚN NO ESTÁ RADICADO"/>
    <s v="-"/>
    <s v="-"/>
    <s v="DIR. REDES"/>
    <x v="6"/>
    <s v="Nurse Technician-3: tomar muestras a pacientes convalecientes, se ayudará a rellenar encuestas para la segunda extracción de sangre y muestras de plantas de hospitalización"/>
    <s v="OTROS "/>
    <s v="Consultores"/>
    <s v="CONSULTANTS/PERSONAL CIENTÍFICO"/>
    <s v="ABRIL "/>
    <x v="3"/>
    <x v="2"/>
    <x v="1"/>
    <x v="1"/>
    <m/>
    <m/>
    <m/>
    <m/>
    <m/>
    <m/>
    <x v="1"/>
    <n v="41800000"/>
    <s v="-"/>
    <s v="Nombre: Angela Patricia Pacheco Gaitan_x000a_Telefono: 3145027192_x000a_Email: apachecog@ins.gov.co"/>
  </r>
  <r>
    <s v="339-17"/>
    <s v="-"/>
    <s v=" AÚN NO ESTÁ RADICADO"/>
    <s v="-"/>
    <s v="-"/>
    <s v="DIR. REDES"/>
    <x v="6"/>
    <s v="Laboratory technician-1: tomar muestras de sangre en el laboratorio del hospital y realizar pruebas de tamizaje, en los tres turnos del hospital."/>
    <s v="OTROS "/>
    <s v="Consultores"/>
    <s v="CONSULTANTS/PERSONAL CIENTÍFICO"/>
    <s v="ABRIL "/>
    <x v="3"/>
    <x v="2"/>
    <x v="1"/>
    <x v="1"/>
    <m/>
    <m/>
    <m/>
    <m/>
    <m/>
    <m/>
    <x v="1"/>
    <n v="41800000"/>
    <s v="-"/>
    <s v="Nombre: Angela Patricia Pacheco Gaitan_x000a_Telefono: 3145027192_x000a_Email: apachecog@ins.gov.co"/>
  </r>
  <r>
    <s v="339-18"/>
    <s v="-"/>
    <s v=" AÚN NO ESTÁ RADICADO"/>
    <s v="-"/>
    <s v="-"/>
    <s v="DIR. REDES"/>
    <x v="6"/>
    <s v="Laboratory technician-2: tomar muestras de sangre en el laboratorio del hospital y realizar pruebas de tamizaje, en los tres turnos del hospital."/>
    <s v="OTROS "/>
    <s v="Consultores"/>
    <s v="CONSULTANTS/PERSONAL CIENTÍFICO"/>
    <s v="ABRIL "/>
    <x v="3"/>
    <x v="2"/>
    <x v="1"/>
    <x v="1"/>
    <m/>
    <m/>
    <m/>
    <m/>
    <m/>
    <m/>
    <x v="1"/>
    <n v="41800000"/>
    <s v="-"/>
    <s v="Nombre: Angela Patricia Pacheco Gaitan_x000a_Telefono: 3145027192_x000a_Email: apachecog@ins.gov.co"/>
  </r>
  <r>
    <s v="339-19"/>
    <s v="-"/>
    <s v=" AÚN NO ESTÁ RADICADO"/>
    <s v="-"/>
    <s v="-"/>
    <s v="DIR. REDES"/>
    <x v="6"/>
    <s v="Laboratory technician-3: tomar muestras de sangre en el laboratorio del hospital y realizar pruebas de tamizaje, en los tres turnos del hospital."/>
    <s v="OTROS "/>
    <s v="Consultores"/>
    <s v="CONSULTANTS/PERSONAL CIENTÍFICO"/>
    <s v="ABRIL "/>
    <x v="3"/>
    <x v="2"/>
    <x v="1"/>
    <x v="1"/>
    <m/>
    <m/>
    <m/>
    <m/>
    <m/>
    <m/>
    <x v="1"/>
    <n v="41800000"/>
    <s v="-"/>
    <s v="Nombre: Angela Patricia Pacheco Gaitan_x000a_Telefono: 3145027192_x000a_Email: apachecog@ins.gov.co"/>
  </r>
  <r>
    <s v="339-20"/>
    <s v="-"/>
    <s v=" AÚN NO ESTÁ RADICADO"/>
    <s v="-"/>
    <s v="-"/>
    <s v="DIR. REDES"/>
    <x v="6"/>
    <s v="Support administrative and accounting tasks: apoyar la gestión financiera del acuerdo con CDC articulado con el Fondo de Investigación del INS (FEI).  "/>
    <s v="OTROS "/>
    <s v="Consultores"/>
    <s v="CONSULTANTS/PERSONAL CIENTÍFICO"/>
    <s v="JUNIO"/>
    <x v="5"/>
    <x v="4"/>
    <x v="4"/>
    <x v="2"/>
    <m/>
    <m/>
    <m/>
    <m/>
    <m/>
    <m/>
    <x v="1"/>
    <n v="27729079"/>
    <s v="-"/>
    <s v="Nombre: Angela Patricia Pacheco Gaitan_x000a_Telefono: 3145027192_x000a_Email: apachecog@ins.gov.co"/>
  </r>
  <r>
    <s v="339-21"/>
    <s v="-"/>
    <s v=" AÚN NO ESTÁ RADICADO"/>
    <s v="-"/>
    <s v="-"/>
    <s v="DIR. REDES"/>
    <x v="6"/>
    <s v="Project manager: Realizar actividades administrativas y financieras para lograr con los objetivos del proyecto."/>
    <s v="OTROS "/>
    <s v="Consultores"/>
    <s v="CONSULTANTS/PERSONAL CIENTÍFICO"/>
    <s v="NOVIEMBRE "/>
    <x v="9"/>
    <x v="8"/>
    <x v="8"/>
    <x v="5"/>
    <m/>
    <m/>
    <m/>
    <m/>
    <m/>
    <m/>
    <x v="1"/>
    <n v="104244672"/>
    <s v="-"/>
    <s v="Nombre: Angela Patricia Pacheco Gaitan_x000a_Telefono: 3145027192_x000a_Email: apachecog@ins.gov.co"/>
  </r>
  <r>
    <s v="339-22"/>
    <n v="346"/>
    <s v="Solicitud Proceso Adquisición de Equipo TapeStation SANITAS S.A.S"/>
    <s v="-"/>
    <s v="-"/>
    <s v="DIR. REDES"/>
    <x v="6"/>
    <s v="Tape Station: Analizador de fragmentos para evaluar la calidad de las bibliotecas genómicas antes de montarlas en el secuenciador tanto las muestras Covid-19 como las demás."/>
    <s v="OTROS "/>
    <s v="Equipos"/>
    <s v="OTROS "/>
    <s v="ABRIL "/>
    <x v="3"/>
    <x v="2"/>
    <x v="3"/>
    <x v="0"/>
    <m/>
    <m/>
    <m/>
    <m/>
    <m/>
    <s v="Equipos para laboratorio"/>
    <x v="7"/>
    <n v="255000000"/>
    <s v="-"/>
    <s v="Nombre: Angela Patricia Pacheco Gaitan_x000a_Telefono: 3145027192_x000a_Email: apachecog@ins.gov.co"/>
  </r>
  <r>
    <s v="339-23"/>
    <s v="-"/>
    <s v=" AÚN NO ESTÁ RADICADO"/>
    <s v="-"/>
    <s v="-"/>
    <s v="DIR. REDES"/>
    <x v="6"/>
    <s v="Microscopios,  Incubador de CO2, Combinación Frigorífico/Congelador y Qubit™ FLEX NGS Invitrogen™"/>
    <s v="OTROS "/>
    <s v="Equipos"/>
    <s v="OTROS "/>
    <s v="ABRIL "/>
    <x v="3"/>
    <x v="2"/>
    <x v="1"/>
    <x v="1"/>
    <m/>
    <m/>
    <m/>
    <m/>
    <m/>
    <s v="Equipos para laboratorio"/>
    <x v="6"/>
    <n v="418675000"/>
    <s v="-"/>
    <s v="Nombre: Angela Patricia Pacheco Gaitan_x000a_Telefono: 3145027192_x000a_Email: apachecog@ins.gov.co"/>
  </r>
  <r>
    <s v="339-24"/>
    <s v="-"/>
    <s v=" AÚN NO ESTÁ RADICADO"/>
    <s v="-"/>
    <s v="-"/>
    <s v="DIR. REDES"/>
    <x v="6"/>
    <s v="Adquisición de computadores, tables y perifericos."/>
    <s v="OTROS "/>
    <s v="Computadores y perefericos"/>
    <s v="EQUIPO DE COMPUTO Y PERIFERICO "/>
    <s v="ABRIL "/>
    <x v="3"/>
    <x v="2"/>
    <x v="1"/>
    <x v="1"/>
    <m/>
    <m/>
    <m/>
    <m/>
    <m/>
    <m/>
    <x v="2"/>
    <n v="96870000"/>
    <s v="-"/>
    <s v="Nombre: Angela Patricia Pacheco Gaitan_x000a_Telefono: 3145027192_x000a_Email: apachecog@ins.gov.co"/>
  </r>
  <r>
    <s v="339-25"/>
    <s v="-"/>
    <s v=" AÚN NO ESTÁ RADICADO"/>
    <s v="-"/>
    <s v="-"/>
    <s v="DIR. REDES"/>
    <x v="6"/>
    <s v="Insumos para los objetivos del proyecto_x000a_AFI y Pox Rabia"/>
    <s v="REACTIVOS"/>
    <m/>
    <s v="INSUMOS Y REACTIVOS "/>
    <s v="ABRIL "/>
    <x v="3"/>
    <x v="2"/>
    <x v="1"/>
    <x v="1"/>
    <m/>
    <m/>
    <m/>
    <m/>
    <m/>
    <m/>
    <x v="6"/>
    <n v="659370000"/>
    <s v="-"/>
    <s v="Nombre: Angela Patricia Pacheco Gaitan_x000a_Telefono: 3145027192_x000a_Email: apachecog@ins.gov.co"/>
  </r>
  <r>
    <s v="344-1"/>
    <s v="-"/>
    <s v=" AÚN NO ESTÁ RADICADO"/>
    <s v="-"/>
    <s v="-"/>
    <s v="DIR. VIGILANCIA "/>
    <x v="7"/>
    <s v="Adquirir elementos de protección personal durante la ejecución de todas las actividades del proyecto en el marco de la pandemia"/>
    <s v="MATERIALES "/>
    <m/>
    <s v="MATERIALES E INSUMOS "/>
    <s v="ABRIL "/>
    <x v="3"/>
    <x v="2"/>
    <x v="1"/>
    <x v="1"/>
    <m/>
    <m/>
    <m/>
    <m/>
    <m/>
    <m/>
    <x v="3"/>
    <n v="1659287"/>
    <s v="-"/>
    <s v="Nombre: Angela Patricia Pacheco Gaitan_x000a_Telefono: 3145027192_x000a_Email: apachecog@ins.gov.co"/>
  </r>
  <r>
    <s v="344-2"/>
    <n v="335"/>
    <s v="Solicitud de contratación Lisset Tatiana Mendez Malagon"/>
    <n v="344"/>
    <s v="Sin Instrucción"/>
    <s v="DIR. VIGILANCIA "/>
    <x v="7"/>
    <s v="Contratar personal para llevar a cabo la ejecución del proyecto "/>
    <s v="CONTRATACIÓN DE PERSONAL "/>
    <m/>
    <s v="CONSULTANTS/PERSONAL CIENTÍFICO"/>
    <s v="MARZO "/>
    <x v="4"/>
    <x v="3"/>
    <x v="3"/>
    <x v="0"/>
    <m/>
    <m/>
    <m/>
    <m/>
    <m/>
    <m/>
    <x v="1"/>
    <n v="352949308"/>
    <n v="70052418"/>
    <s v="Nombre: Angela Patricia Pacheco Gaitan_x000a_Telefono: 3145027192_x000a_Email: apachecog@ins.gov.co"/>
  </r>
  <r>
    <s v="358-1"/>
    <s v="-"/>
    <s v=" AÚN NO ESTÁ RADICADO"/>
    <s v="-"/>
    <s v="-"/>
    <s v="DIR. INVESTIGACIÓN"/>
    <x v="8"/>
    <s v="materiales y reactivos para la prueba serológica para la detección de anticuerpos anti-T.solium en cerdos y en humanos/ Estos elementos y reactivos son necesarios para poder ejecutar parte de el Objetivo específico No.3_x000a_&quot; Estimar la prevalencia de cisticercosis humana y porcina&quot;"/>
    <s v="REACTIVOS"/>
    <m/>
    <s v="INSUMOS Y REACTIVOS "/>
    <s v="ABRIL "/>
    <x v="3"/>
    <x v="2"/>
    <x v="1"/>
    <x v="1"/>
    <m/>
    <m/>
    <m/>
    <m/>
    <m/>
    <m/>
    <x v="6"/>
    <n v="25000000"/>
    <s v="-"/>
    <s v="Nombre:Carlos Franco_x000a_Telefono:3173760345_x000a_Email:cfranco@ins.gov.co"/>
  </r>
  <r>
    <s v="358-2"/>
    <s v="-"/>
    <s v=" AÚN NO ESTÁ RADICADO"/>
    <s v="-"/>
    <s v="-"/>
    <s v="DIR. INVESTIGACIÓN"/>
    <x v="8"/>
    <s v="Materiales para la toma de muestra y bioseguridad"/>
    <s v="MATERIALES "/>
    <m/>
    <s v="MATERIALES E INSUMOS "/>
    <s v="ABRIL "/>
    <x v="3"/>
    <x v="2"/>
    <x v="1"/>
    <x v="1"/>
    <m/>
    <m/>
    <m/>
    <m/>
    <m/>
    <m/>
    <x v="3"/>
    <n v="15000000"/>
    <s v="-"/>
    <s v="Nombre:Carlos Franco_x000a_Telefono:3173760345_x000a_Email:cfranco@ins.gov.co"/>
  </r>
  <r>
    <s v="358-3"/>
    <s v="-"/>
    <s v=" AÚN NO ESTÁ RADICADO"/>
    <s v="-"/>
    <s v="-"/>
    <s v="DIR. INVESTIGACIÓN"/>
    <x v="8"/>
    <s v="Adquirir tablets para realizar el trabajo en campo de recolección de información para el para el proyecto SIFI 358_Teniasis/Cistercercosis."/>
    <s v="OTROS "/>
    <s v="TECNOLOGÍA"/>
    <s v="OTROS "/>
    <s v="ABRIL "/>
    <x v="3"/>
    <x v="2"/>
    <x v="1"/>
    <x v="1"/>
    <m/>
    <m/>
    <m/>
    <m/>
    <m/>
    <s v="EQUIPOS"/>
    <x v="3"/>
    <n v="10000000"/>
    <s v="-"/>
    <s v="Nombre: Davd Leonardo Peña González_x000a_Telefono: 3166713273_x000a_Email: dpena@gmail.com"/>
  </r>
  <r>
    <s v="358-4"/>
    <s v="-"/>
    <s v=" AÚN NO ESTÁ RADICADO"/>
    <s v="-"/>
    <s v="-"/>
    <s v="DIR. INVESTIGACIÓN"/>
    <x v="8"/>
    <s v="Adquirir reativos e insumos de laboratorio para el proyecto SIFI 358_Teniasis/Cistercercosis."/>
    <s v="REACTIVOS"/>
    <m/>
    <s v="MATERIALES E INSUMOS "/>
    <s v="ABRIL "/>
    <x v="3"/>
    <x v="2"/>
    <x v="1"/>
    <x v="1"/>
    <m/>
    <m/>
    <m/>
    <m/>
    <m/>
    <m/>
    <x v="6"/>
    <n v="83000000"/>
    <s v="-"/>
    <s v="Nombre: Davd Leonardo Peña González_x000a_Telefono: 3166713273_x000a_Email: dpena@gmail.com"/>
  </r>
  <r>
    <s v="358-5"/>
    <s v="-"/>
    <s v=" AÚN NO ESTÁ RADICADO"/>
    <s v="-"/>
    <s v="-"/>
    <s v="DIR. INVESTIGACIÓN"/>
    <x v="8"/>
    <s v="Acompañamiento al personal operativo durante el desarrollo de las comunidades, apoyo en la captura e inmobilización de cerdos, recolección de muestras de suelo y apoyo en la toma de muetsras de sangre de los cerdos, mediación entre el equipo de trabajo operativo de campo y los capitanes o líderes de la comunidad indígena."/>
    <s v="OTROS "/>
    <s v="CONTRATO PRESTACIÓN DE SERVICIOS"/>
    <s v="CONSULTANTS/PERSONAL CIENTÍFICO"/>
    <s v="ABRIL "/>
    <x v="3"/>
    <x v="2"/>
    <x v="1"/>
    <x v="1"/>
    <m/>
    <m/>
    <m/>
    <m/>
    <m/>
    <m/>
    <x v="1"/>
    <n v="39750000"/>
    <s v="-"/>
    <s v="Nombre: Davd Leonardo Peña González_x000a_Telefono: 3166713273_x000a_Email: dpena@gmail.com"/>
  </r>
  <r>
    <s v="358-6"/>
    <n v="344"/>
    <s v="Solicitud de contratación Hermes Jacobo Aguillon Chindoy"/>
    <n v="358"/>
    <s v="-"/>
    <s v="DIR. INVESTIGACIÓN"/>
    <x v="8"/>
    <s v="Trabajo de campo para el levantamiento de la línea de base de cisticercosis porcina, mediante inspección lingual de los cerdos, apoyo en la toma de muestras de sangre de los cerdos para análisis serológico, realizar educación y movilización de la comunidad para tratamiento antiparasitario y estabulado de los cerdos,  inspección lingual de los cerdos y necropcias de los cerdos."/>
    <s v="OTROS "/>
    <s v="CONTRATO PRESTACIÓN DE SERVICIOS"/>
    <s v="CONSULTANTS/PERSONAL CIENTÍFICO"/>
    <s v="ABRIL "/>
    <x v="3"/>
    <x v="2"/>
    <x v="3"/>
    <x v="0"/>
    <m/>
    <m/>
    <m/>
    <m/>
    <m/>
    <m/>
    <x v="1"/>
    <n v="105000000"/>
    <s v="-"/>
    <s v="Nombre: Davd Leonardo Peña González_x000a_Telefono: 3166713273_x000a_Email: dpena@gmail.com"/>
  </r>
  <r>
    <s v="358-7"/>
    <n v="345"/>
    <s v="Solicitud de contratación Katerine Gomez Tovar"/>
    <n v="358"/>
    <s v="-"/>
    <s v="DIR. INVESTIGACIÓN"/>
    <x v="8"/>
    <s v="Apoyo a las actividades logísticas, educativas, a la administración de medicamentos, diligenicamiento de registros del trabajo de campo, recolección, triple embalaje de muestras  y su envío al INS."/>
    <s v="OTROS "/>
    <s v="CONTRATO PRESTACIÓN DE SERVICIOS"/>
    <s v="CONSULTANTS/PERSONAL CIENTÍFICO"/>
    <s v="ABRIL "/>
    <x v="3"/>
    <x v="2"/>
    <x v="3"/>
    <x v="0"/>
    <m/>
    <m/>
    <m/>
    <m/>
    <m/>
    <m/>
    <x v="1"/>
    <n v="54000000"/>
    <s v="-"/>
    <s v="Nombre: Davd Leonardo Peña González_x000a_Telefono: 3166713273_x000a_Email: dpena@gmail.com"/>
  </r>
  <r>
    <s v="358-8"/>
    <n v="343"/>
    <s v="Solicitud de contratación Yuly Alexandra Loaiza Malambo"/>
    <n v="358"/>
    <s v="-"/>
    <s v="DIR. INVESTIGACIÓN"/>
    <x v="8"/>
    <s v="Implementar la estrategia de educación en los entornos educativo y hogar; realizar la caracterización de la población y las viviendas y la administración masiva de niclosamida a la población elegible, vigilar la presencia de posibles reacciones adversas a la niclosamida y gestión para asistencia médica en caso de requerirse; instrrucciones a la población para recolección de muestras de nmateria fecal, recepción, empaque en condiciones de seguridad óptimas y envío al INS, alimentación de las bases de datos de la caracterización y la administración masiva de niclosamida."/>
    <s v="OTROS "/>
    <s v="CONTRATO PRESTACIÓN DE SERVICIOS"/>
    <s v="CONSULTANTS/PERSONAL CIENTÍFICO"/>
    <s v="ABRIL "/>
    <x v="3"/>
    <x v="2"/>
    <x v="3"/>
    <x v="0"/>
    <m/>
    <m/>
    <m/>
    <m/>
    <m/>
    <m/>
    <x v="1"/>
    <n v="105235675"/>
    <s v="-"/>
    <s v="Nombre: Davd Leonardo Peña González_x000a_Telefono: 3166713273_x000a_Email: dpena@gmail.com"/>
  </r>
  <r>
    <s v="359-1"/>
    <s v="-"/>
    <s v=" AÚN NO ESTÁ RADICADO"/>
    <s v="-"/>
    <s v="-"/>
    <s v="DIR. INVESTIGACIÓN"/>
    <x v="9"/>
    <s v="To assess the effects of PCVs introduction on the population structure of S. pneumoniae responsible for IPD in children under five years of age in ten Latin-American countries (Bolivia, Colombia, Costa Rica, Ecuador, El Salvador, Guatemala, Honduras, Nicaragua, Panama, and Peru)."/>
    <s v="REACTIVOS"/>
    <m/>
    <s v="MATERIALES E INSUMOS "/>
    <s v="ABRIL "/>
    <x v="3"/>
    <x v="2"/>
    <x v="1"/>
    <x v="1"/>
    <m/>
    <m/>
    <m/>
    <m/>
    <m/>
    <m/>
    <x v="2"/>
    <n v="209434704"/>
    <s v="-"/>
    <s v="Nombre: Jaime Moreno_x000a_Telefono: 3123225755_x000a_Email: jmoreno@ins.gov.co"/>
  </r>
  <r>
    <s v="359-2"/>
    <n v="322"/>
    <s v="Solicitud de contratación David Alejandro Alvear Zapata"/>
    <n v="359"/>
    <d v="2023-03-30T00:00:00"/>
    <s v="DIR. INVESTIGACIÓN"/>
    <x v="9"/>
    <s v="Realizar las actividades, técnicas y metodologías necesarias para recuperar, determinar la viabilidad y confirmar fenotípica y genotípicamente los aislamientos de S. pneumoniae almacenados en grupo de Microbiología del INS."/>
    <s v="OTROS "/>
    <s v="CONTRATACIÓN DE SERVICIOS PROFESIONALES"/>
    <s v="OTROS "/>
    <s v="FEBRERO "/>
    <x v="2"/>
    <x v="1"/>
    <x v="0"/>
    <x v="0"/>
    <m/>
    <m/>
    <m/>
    <m/>
    <m/>
    <s v="Personal"/>
    <x v="1"/>
    <n v="39600000"/>
    <n v="26480000"/>
    <s v="Nombre: Jaime Moreno_x000a_Telefono: 3123225755_x000a_Email: jmoreno@ins.gov.co"/>
  </r>
  <r>
    <s v="359-3"/>
    <s v="-"/>
    <s v=" AÚN NO ESTÁ RADICADO"/>
    <s v="-"/>
    <s v="-"/>
    <s v="DIR. INVESTIGACIÓN"/>
    <x v="9"/>
    <s v="To assess the effects of PCVs introduction on the population structure of S. pneumoniae responsible for IPD in children under five years of age in ten Latin-American countries (Bolivia, Colombia, Costa Rica, Ecuador, El Salvador, Guatemala, Honduras, Nicaragua, Panama, and Peru)."/>
    <s v="OTROS "/>
    <s v="CONTRATACIÓN DE PERSONAL "/>
    <s v="OTROS "/>
    <s v="ABRIL "/>
    <x v="3"/>
    <x v="2"/>
    <x v="1"/>
    <x v="1"/>
    <m/>
    <m/>
    <m/>
    <m/>
    <m/>
    <m/>
    <x v="1"/>
    <n v="38160000"/>
    <s v="-"/>
    <s v="Nombre: Jaime Moreno_x000a_Telefono: 3123225755_x000a_Email: jmoreno@ins.gov.co"/>
  </r>
  <r>
    <s v="359-4"/>
    <s v="-"/>
    <s v=" AÚN NO ESTÁ RADICADO"/>
    <s v="-"/>
    <s v="-"/>
    <s v="DIR. INVESTIGACIÓN"/>
    <x v="9"/>
    <s v="To assess the effects of PCVs introduction on the population structure of S. pneumoniae responsible for IPD in children under five years of age in ten Latin-American countries (Bolivia, Colombia, Costa Rica, Ecuador, El Salvador, Guatemala, Honduras, Nicaragua, Panama, and Peru)."/>
    <s v="COMUNICACIONES"/>
    <m/>
    <s v="OTROS "/>
    <s v="DICIEMBRE "/>
    <x v="10"/>
    <x v="9"/>
    <x v="9"/>
    <x v="6"/>
    <m/>
    <m/>
    <m/>
    <m/>
    <m/>
    <s v="Publicaciones"/>
    <x v="7"/>
    <n v="11673600"/>
    <s v="-"/>
    <s v="Nombre: Jaime Moreno_x000a_Telefono: 3123225755_x000a_Email: jmoreno@ins.gov.co"/>
  </r>
  <r>
    <s v="359-5"/>
    <n v="349"/>
    <s v=" Solicitud de cotización_adquisición de Reactivos, Elementos e Insumos de laboratorio - Instituto Sanger"/>
    <n v="359"/>
    <s v="-"/>
    <s v="DIR. INVESTIGACIÓN"/>
    <x v="9"/>
    <s v="Suministrar reactivos, elementos e insumos de laboratorio indispensables para realizar las actividades científicas y tecnológicas que garantizan la ejecución del proyecto de investigación: “Molecular characteristics of invasive Streptococcus pneumanie isolates from ten Latin Amencan countries in pre- and post-pneumococcal conjugate vaccines”."/>
    <s v="REACTIVOS"/>
    <m/>
    <s v="INSUMOS Y REACTIVOS "/>
    <s v="ABRIL "/>
    <x v="3"/>
    <x v="2"/>
    <x v="3"/>
    <x v="0"/>
    <m/>
    <m/>
    <m/>
    <m/>
    <m/>
    <m/>
    <x v="6"/>
    <n v="210000000"/>
    <s v="-"/>
    <s v="Nombre: David Leonardo Peña González_x000a_Telefono: 316 671 3273_x000a_Email: dpena@gmail.co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755D05B-D201-43F5-AAD1-173372914407}" name="TablaDinámica2"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1" rowHeaderCaption="PROYECTOS/SIFI">
  <location ref="D8:E17" firstHeaderRow="1" firstDataRow="1" firstDataCol="1"/>
  <pivotFields count="27">
    <pivotField showAll="0"/>
    <pivotField showAll="0"/>
    <pivotField showAll="0"/>
    <pivotField showAll="0"/>
    <pivotField showAll="0"/>
    <pivotField showAll="0"/>
    <pivotField axis="axisRow" showAll="0">
      <items count="11">
        <item x="1"/>
        <item x="2"/>
        <item x="3"/>
        <item x="4"/>
        <item x="7"/>
        <item x="8"/>
        <item x="9"/>
        <item x="6"/>
        <item x="0"/>
        <item x="5"/>
        <item t="default"/>
      </items>
    </pivotField>
    <pivotField showAll="0"/>
    <pivotField showAll="0"/>
    <pivotField showAll="0"/>
    <pivotField showAll="0"/>
    <pivotField showAll="0"/>
    <pivotField dataField="1" showAll="0"/>
    <pivotField showAll="0"/>
    <pivotField showAll="0"/>
    <pivotField showAll="0"/>
    <pivotField showAll="0"/>
    <pivotField showAll="0"/>
    <pivotField showAll="0"/>
    <pivotField showAll="0"/>
    <pivotField showAll="0"/>
    <pivotField showAll="0"/>
    <pivotField showAll="0">
      <items count="9">
        <item h="1" x="7"/>
        <item h="1" x="6"/>
        <item h="1" x="3"/>
        <item h="1" x="2"/>
        <item h="1" x="5"/>
        <item x="1"/>
        <item h="1" x="4"/>
        <item h="1" x="0"/>
        <item t="default"/>
      </items>
    </pivotField>
    <pivotField showAll="0"/>
    <pivotField showAll="0"/>
    <pivotField showAll="0"/>
    <pivotField dragToRow="0" dragToCol="0" dragToPage="0" showAll="0" defaultSubtotal="0"/>
  </pivotFields>
  <rowFields count="1">
    <field x="6"/>
  </rowFields>
  <rowItems count="9">
    <i>
      <x/>
    </i>
    <i>
      <x v="1"/>
    </i>
    <i>
      <x v="2"/>
    </i>
    <i>
      <x v="4"/>
    </i>
    <i>
      <x v="5"/>
    </i>
    <i>
      <x v="6"/>
    </i>
    <i>
      <x v="7"/>
    </i>
    <i>
      <x v="9"/>
    </i>
    <i t="grand">
      <x/>
    </i>
  </rowItems>
  <colItems count="1">
    <i/>
  </colItems>
  <dataFields count="1">
    <dataField name="PROCESOS_x000a_" fld="12" subtotal="count" baseField="0" baseItem="0"/>
  </dataFields>
  <formats count="9">
    <format dxfId="129">
      <pivotArea grandRow="1" outline="0" collapsedLevelsAreSubtotals="1" fieldPosition="0"/>
    </format>
    <format dxfId="128">
      <pivotArea dataOnly="0" labelOnly="1" grandRow="1" outline="0" fieldPosition="0"/>
    </format>
    <format dxfId="127">
      <pivotArea field="6" type="button" dataOnly="0" labelOnly="1" outline="0" axis="axisRow" fieldPosition="0"/>
    </format>
    <format dxfId="126">
      <pivotArea dataOnly="0" labelOnly="1" outline="0" axis="axisValues" fieldPosition="0"/>
    </format>
    <format dxfId="125">
      <pivotArea field="6" type="button" dataOnly="0" labelOnly="1" outline="0" axis="axisRow" fieldPosition="0"/>
    </format>
    <format dxfId="124">
      <pivotArea dataOnly="0" labelOnly="1" outline="0" axis="axisValues" fieldPosition="0"/>
    </format>
    <format dxfId="123">
      <pivotArea collapsedLevelsAreSubtotals="1" fieldPosition="0">
        <references count="1">
          <reference field="6" count="0"/>
        </references>
      </pivotArea>
    </format>
    <format dxfId="122">
      <pivotArea field="6" type="button" dataOnly="0" labelOnly="1" outline="0" axis="axisRow" fieldPosition="0"/>
    </format>
    <format dxfId="121">
      <pivotArea dataOnly="0" labelOnly="1" outline="0" axis="axisValues" fieldPosition="0"/>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583EE463-4C27-4657-BF30-98E62826E916}" name="TablaDinámica2"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1" rowHeaderCaption="PROYECTOS/SIFI">
  <location ref="D8:E19" firstHeaderRow="1" firstDataRow="1" firstDataCol="1"/>
  <pivotFields count="27">
    <pivotField showAll="0"/>
    <pivotField showAll="0"/>
    <pivotField showAll="0"/>
    <pivotField showAll="0"/>
    <pivotField showAll="0"/>
    <pivotField showAll="0"/>
    <pivotField axis="axisRow" showAll="0">
      <items count="11">
        <item x="1"/>
        <item x="2"/>
        <item x="3"/>
        <item x="4"/>
        <item x="7"/>
        <item x="8"/>
        <item x="9"/>
        <item x="6"/>
        <item x="0"/>
        <item x="5"/>
        <item t="default"/>
      </items>
    </pivotField>
    <pivotField showAll="0"/>
    <pivotField showAll="0"/>
    <pivotField showAll="0"/>
    <pivotField showAll="0"/>
    <pivotField showAll="0"/>
    <pivotField showAll="0"/>
    <pivotField showAll="0"/>
    <pivotField showAll="0"/>
    <pivotField dataField="1" showAll="0">
      <items count="8">
        <item x="1"/>
        <item x="2"/>
        <item x="3"/>
        <item x="4"/>
        <item x="5"/>
        <item x="6"/>
        <item x="0"/>
        <item t="default"/>
      </items>
    </pivotField>
    <pivotField showAll="0"/>
    <pivotField showAll="0"/>
    <pivotField showAll="0"/>
    <pivotField showAll="0"/>
    <pivotField showAll="0"/>
    <pivotField showAll="0"/>
    <pivotField showAll="0">
      <items count="9">
        <item x="7"/>
        <item x="6"/>
        <item x="3"/>
        <item x="2"/>
        <item x="5"/>
        <item x="1"/>
        <item x="4"/>
        <item x="0"/>
        <item t="default"/>
      </items>
    </pivotField>
    <pivotField showAll="0"/>
    <pivotField showAll="0"/>
    <pivotField showAll="0"/>
    <pivotField dragToRow="0" dragToCol="0" dragToPage="0" showAll="0" defaultSubtotal="0"/>
  </pivotFields>
  <rowFields count="1">
    <field x="6"/>
  </rowFields>
  <rowItems count="11">
    <i>
      <x/>
    </i>
    <i>
      <x v="1"/>
    </i>
    <i>
      <x v="2"/>
    </i>
    <i>
      <x v="3"/>
    </i>
    <i>
      <x v="4"/>
    </i>
    <i>
      <x v="5"/>
    </i>
    <i>
      <x v="6"/>
    </i>
    <i>
      <x v="7"/>
    </i>
    <i>
      <x v="8"/>
    </i>
    <i>
      <x v="9"/>
    </i>
    <i t="grand">
      <x/>
    </i>
  </rowItems>
  <colItems count="1">
    <i/>
  </colItems>
  <dataFields count="1">
    <dataField name="PROCESOS" fld="15" subtotal="count" baseField="6" baseItem="0"/>
  </dataFields>
  <formats count="8">
    <format dxfId="13">
      <pivotArea grandRow="1" outline="0" collapsedLevelsAreSubtotals="1" fieldPosition="0"/>
    </format>
    <format dxfId="12">
      <pivotArea dataOnly="0" labelOnly="1" grandRow="1" outline="0" fieldPosition="0"/>
    </format>
    <format dxfId="11">
      <pivotArea field="6" type="button" dataOnly="0" labelOnly="1" outline="0" axis="axisRow" fieldPosition="0"/>
    </format>
    <format dxfId="10">
      <pivotArea dataOnly="0" labelOnly="1" outline="0" axis="axisValues" fieldPosition="0"/>
    </format>
    <format dxfId="9">
      <pivotArea field="6" type="button" dataOnly="0" labelOnly="1" outline="0" axis="axisRow" fieldPosition="0"/>
    </format>
    <format dxfId="8">
      <pivotArea dataOnly="0" labelOnly="1" outline="0" axis="axisValues" fieldPosition="0"/>
    </format>
    <format dxfId="7">
      <pivotArea field="6" type="button" dataOnly="0" labelOnly="1" outline="0" axis="axisRow" fieldPosition="0"/>
    </format>
    <format dxfId="6">
      <pivotArea dataOnly="0" labelOnly="1" outline="0" axis="axisValues" fieldPosition="0"/>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6FC645DB-68D3-477D-91D1-92D6397D7F64}" name="TablaDinámica4"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9" rowHeaderCaption="PROYECTOS">
  <location ref="D43:E50" firstHeaderRow="1" firstDataRow="1" firstDataCol="1"/>
  <pivotFields count="27">
    <pivotField showAll="0"/>
    <pivotField showAll="0"/>
    <pivotField showAll="0"/>
    <pivotField showAll="0"/>
    <pivotField showAll="0"/>
    <pivotField showAll="0"/>
    <pivotField showAll="0">
      <items count="11">
        <item x="1"/>
        <item x="2"/>
        <item x="3"/>
        <item x="4"/>
        <item x="5"/>
        <item x="6"/>
        <item x="7"/>
        <item x="8"/>
        <item x="9"/>
        <item x="0"/>
        <item t="default"/>
      </items>
    </pivotField>
    <pivotField showAll="0"/>
    <pivotField showAll="0"/>
    <pivotField showAll="0"/>
    <pivotField showAll="0"/>
    <pivotField showAll="0"/>
    <pivotField showAll="0">
      <items count="12">
        <item x="2"/>
        <item x="4"/>
        <item x="3"/>
        <item x="7"/>
        <item x="5"/>
        <item x="6"/>
        <item x="8"/>
        <item x="9"/>
        <item x="10"/>
        <item h="1" x="1"/>
        <item h="1" x="0"/>
        <item t="default"/>
      </items>
    </pivotField>
    <pivotField showAll="0"/>
    <pivotField showAll="0"/>
    <pivotField axis="axisRow" dataField="1" showAll="0">
      <items count="8">
        <item x="1"/>
        <item x="2"/>
        <item x="3"/>
        <item x="4"/>
        <item h="1" x="0"/>
        <item x="5"/>
        <item x="6"/>
        <item t="default"/>
      </items>
    </pivotField>
    <pivotField showAll="0"/>
    <pivotField showAll="0"/>
    <pivotField showAll="0"/>
    <pivotField showAll="0"/>
    <pivotField showAll="0"/>
    <pivotField showAll="0"/>
    <pivotField showAll="0">
      <items count="9">
        <item x="7"/>
        <item x="6"/>
        <item x="3"/>
        <item x="2"/>
        <item x="5"/>
        <item x="1"/>
        <item x="4"/>
        <item x="0"/>
        <item t="default"/>
      </items>
    </pivotField>
    <pivotField showAll="0"/>
    <pivotField showAll="0"/>
    <pivotField showAll="0"/>
    <pivotField dragToRow="0" dragToCol="0" dragToPage="0" showAll="0" defaultSubtotal="0"/>
  </pivotFields>
  <rowFields count="1">
    <field x="15"/>
  </rowFields>
  <rowItems count="7">
    <i>
      <x/>
    </i>
    <i>
      <x v="1"/>
    </i>
    <i>
      <x v="2"/>
    </i>
    <i>
      <x v="3"/>
    </i>
    <i>
      <x v="5"/>
    </i>
    <i>
      <x v="6"/>
    </i>
    <i t="grand">
      <x/>
    </i>
  </rowItems>
  <colItems count="1">
    <i/>
  </colItems>
  <dataFields count="1">
    <dataField name="Cuenta de FECHA ESTIMADA _x000a_INICIO DE PROCESO_x000a_(MAYO)" fld="15" subtotal="count" baseField="0" baseItem="0"/>
  </dataFields>
  <formats count="6">
    <format dxfId="19">
      <pivotArea type="all" dataOnly="0" outline="0" fieldPosition="0"/>
    </format>
    <format dxfId="18">
      <pivotArea outline="0" collapsedLevelsAreSubtotals="1" fieldPosition="0"/>
    </format>
    <format dxfId="17">
      <pivotArea field="12" type="button" dataOnly="0" labelOnly="1" outline="0"/>
    </format>
    <format dxfId="16">
      <pivotArea dataOnly="0" labelOnly="1" grandRow="1" outline="0" fieldPosition="0"/>
    </format>
    <format dxfId="15">
      <pivotArea dataOnly="0" labelOnly="1" outline="0" axis="axisValues" fieldPosition="0"/>
    </format>
    <format dxfId="14">
      <pivotArea dataOnly="0" labelOnly="1" outline="0" axis="axisValues" fieldPosition="0"/>
    </format>
  </formats>
  <chartFormats count="2">
    <chartFormat chart="6" format="6" series="1">
      <pivotArea type="data" outline="0" fieldPosition="0">
        <references count="1">
          <reference field="4294967294" count="1" selected="0">
            <x v="0"/>
          </reference>
        </references>
      </pivotArea>
    </chartFormat>
    <chartFormat chart="8" format="7"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A5AD3E04-7647-4F58-AF30-7C4AE7318FA9}" name="TablaDinámica4"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6" rowHeaderCaption="PROYECTOS">
  <location ref="D38:E46" firstHeaderRow="1" firstDataRow="1" firstDataCol="1"/>
  <pivotFields count="27">
    <pivotField showAll="0"/>
    <pivotField showAll="0"/>
    <pivotField showAll="0"/>
    <pivotField showAll="0"/>
    <pivotField showAll="0"/>
    <pivotField showAll="0"/>
    <pivotField showAll="0">
      <items count="11">
        <item x="1"/>
        <item x="2"/>
        <item x="3"/>
        <item x="4"/>
        <item x="5"/>
        <item x="6"/>
        <item x="7"/>
        <item x="8"/>
        <item x="9"/>
        <item x="0"/>
        <item t="default"/>
      </items>
    </pivotField>
    <pivotField showAll="0"/>
    <pivotField showAll="0"/>
    <pivotField showAll="0"/>
    <pivotField showAll="0"/>
    <pivotField showAll="0"/>
    <pivotField axis="axisRow" dataField="1" showAll="0">
      <items count="12">
        <item x="2"/>
        <item x="4"/>
        <item x="3"/>
        <item x="7"/>
        <item x="5"/>
        <item x="6"/>
        <item x="8"/>
        <item x="9"/>
        <item x="10"/>
        <item h="1" x="1"/>
        <item h="1" x="0"/>
        <item t="default"/>
      </items>
    </pivotField>
    <pivotField showAll="0"/>
    <pivotField showAll="0"/>
    <pivotField showAll="0"/>
    <pivotField showAll="0"/>
    <pivotField showAll="0"/>
    <pivotField showAll="0"/>
    <pivotField showAll="0"/>
    <pivotField showAll="0"/>
    <pivotField showAll="0"/>
    <pivotField showAll="0">
      <items count="9">
        <item h="1" x="7"/>
        <item h="1" x="6"/>
        <item h="1" x="3"/>
        <item h="1" x="2"/>
        <item h="1" x="5"/>
        <item x="1"/>
        <item h="1" x="4"/>
        <item h="1" x="0"/>
        <item t="default"/>
      </items>
    </pivotField>
    <pivotField showAll="0"/>
    <pivotField showAll="0"/>
    <pivotField showAll="0"/>
    <pivotField dragToRow="0" dragToCol="0" dragToPage="0" showAll="0" defaultSubtotal="0"/>
  </pivotFields>
  <rowFields count="1">
    <field x="12"/>
  </rowFields>
  <rowItems count="8">
    <i>
      <x/>
    </i>
    <i>
      <x v="1"/>
    </i>
    <i>
      <x v="2"/>
    </i>
    <i>
      <x v="3"/>
    </i>
    <i>
      <x v="4"/>
    </i>
    <i>
      <x v="5"/>
    </i>
    <i>
      <x v="7"/>
    </i>
    <i t="grand">
      <x/>
    </i>
  </rowItems>
  <colItems count="1">
    <i/>
  </colItems>
  <dataFields count="1">
    <dataField name="PROCESOS_x000a_" fld="12" subtotal="count" baseField="0" baseItem="0"/>
  </dataFields>
  <formats count="6">
    <format dxfId="135">
      <pivotArea type="all" dataOnly="0" outline="0" fieldPosition="0"/>
    </format>
    <format dxfId="134">
      <pivotArea outline="0" collapsedLevelsAreSubtotals="1" fieldPosition="0"/>
    </format>
    <format dxfId="133">
      <pivotArea field="12" type="button" dataOnly="0" labelOnly="1" outline="0" axis="axisRow" fieldPosition="0"/>
    </format>
    <format dxfId="132">
      <pivotArea dataOnly="0" labelOnly="1" fieldPosition="0">
        <references count="1">
          <reference field="12" count="0"/>
        </references>
      </pivotArea>
    </format>
    <format dxfId="131">
      <pivotArea dataOnly="0" labelOnly="1" grandRow="1" outline="0" fieldPosition="0"/>
    </format>
    <format dxfId="130">
      <pivotArea dataOnly="0" labelOnly="1" outline="0" axis="axisValues" fieldPosition="0"/>
    </format>
  </formats>
  <chartFormats count="2">
    <chartFormat chart="0" format="11"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D2881A9C-BD86-4A6B-B8B6-E8D8A3A07437}" name="TablaDinámica4"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5" rowHeaderCaption="PROYECTOS">
  <location ref="D49:E52" firstHeaderRow="1" firstDataRow="1" firstDataCol="1"/>
  <pivotFields count="27">
    <pivotField showAll="0"/>
    <pivotField showAll="0"/>
    <pivotField showAll="0"/>
    <pivotField showAll="0"/>
    <pivotField showAll="0"/>
    <pivotField showAll="0"/>
    <pivotField showAll="0">
      <items count="11">
        <item x="1"/>
        <item x="2"/>
        <item x="3"/>
        <item x="4"/>
        <item x="5"/>
        <item x="6"/>
        <item x="7"/>
        <item x="8"/>
        <item x="9"/>
        <item h="1" x="0"/>
        <item t="default"/>
      </items>
    </pivotField>
    <pivotField showAll="0"/>
    <pivotField showAll="0"/>
    <pivotField showAll="0"/>
    <pivotField showAll="0"/>
    <pivotField showAll="0"/>
    <pivotField showAll="0">
      <items count="12">
        <item x="2"/>
        <item x="4"/>
        <item x="3"/>
        <item x="7"/>
        <item x="5"/>
        <item x="6"/>
        <item x="8"/>
        <item x="9"/>
        <item x="10"/>
        <item h="1" x="1"/>
        <item h="1" x="0"/>
        <item t="default"/>
      </items>
    </pivotField>
    <pivotField axis="axisRow" dataField="1" showAll="0">
      <items count="11">
        <item x="3"/>
        <item x="2"/>
        <item x="6"/>
        <item x="4"/>
        <item x="5"/>
        <item x="7"/>
        <item x="8"/>
        <item x="9"/>
        <item h="1" x="1"/>
        <item h="1" x="0"/>
        <item t="default"/>
      </items>
    </pivotField>
    <pivotField showAll="0"/>
    <pivotField showAll="0"/>
    <pivotField showAll="0"/>
    <pivotField showAll="0"/>
    <pivotField showAll="0"/>
    <pivotField showAll="0"/>
    <pivotField showAll="0"/>
    <pivotField showAll="0"/>
    <pivotField showAll="0">
      <items count="9">
        <item x="7"/>
        <item h="1" x="6"/>
        <item h="1" x="3"/>
        <item h="1" x="2"/>
        <item h="1" x="5"/>
        <item h="1" x="1"/>
        <item h="1" x="4"/>
        <item h="1" x="0"/>
        <item t="default"/>
      </items>
    </pivotField>
    <pivotField showAll="0"/>
    <pivotField showAll="0"/>
    <pivotField showAll="0"/>
    <pivotField dragToRow="0" dragToCol="0" dragToPage="0" showAll="0" defaultSubtotal="0"/>
  </pivotFields>
  <rowFields count="1">
    <field x="13"/>
  </rowFields>
  <rowItems count="3">
    <i>
      <x v="1"/>
    </i>
    <i>
      <x v="7"/>
    </i>
    <i t="grand">
      <x/>
    </i>
  </rowItems>
  <colItems count="1">
    <i/>
  </colItems>
  <dataFields count="1">
    <dataField name="Cuenta de FECHA ESTIMADA _x000a_INICIO DE PROCESO _x000a_(MARZO)" fld="13" subtotal="count" baseField="0" baseItem="0"/>
  </dataFields>
  <formats count="5">
    <format dxfId="111">
      <pivotArea type="all" dataOnly="0" outline="0" fieldPosition="0"/>
    </format>
    <format dxfId="110">
      <pivotArea outline="0" collapsedLevelsAreSubtotals="1" fieldPosition="0"/>
    </format>
    <format dxfId="109">
      <pivotArea field="12" type="button" dataOnly="0" labelOnly="1" outline="0"/>
    </format>
    <format dxfId="108">
      <pivotArea dataOnly="0" labelOnly="1" grandRow="1" outline="0" fieldPosition="0"/>
    </format>
    <format dxfId="107">
      <pivotArea dataOnly="0" labelOnly="1" outline="0" axis="axisValues" fieldPosition="0"/>
    </format>
  </formats>
  <chartFormats count="1">
    <chartFormat chart="4" format="4"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AB9588A5-9BD8-4136-8714-3CDA83F82327}" name="TablaDinámica2"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1" rowHeaderCaption="PROYECTOS/SIFI">
  <location ref="D8:E9" firstHeaderRow="1" firstDataRow="1" firstDataCol="1"/>
  <pivotFields count="27">
    <pivotField showAll="0"/>
    <pivotField showAll="0"/>
    <pivotField showAll="0"/>
    <pivotField showAll="0"/>
    <pivotField showAll="0"/>
    <pivotField showAll="0"/>
    <pivotField axis="axisRow" showAll="0">
      <items count="11">
        <item x="1"/>
        <item x="2"/>
        <item x="3"/>
        <item x="4"/>
        <item x="7"/>
        <item x="8"/>
        <item x="9"/>
        <item x="6"/>
        <item h="1" x="0"/>
        <item x="5"/>
        <item t="default"/>
      </items>
    </pivotField>
    <pivotField showAll="0"/>
    <pivotField showAll="0"/>
    <pivotField showAll="0"/>
    <pivotField showAll="0"/>
    <pivotField showAll="0"/>
    <pivotField showAll="0"/>
    <pivotField dataField="1" showAll="0">
      <items count="11">
        <item h="1" x="3"/>
        <item h="1" x="2"/>
        <item h="1" x="6"/>
        <item h="1" x="4"/>
        <item h="1" x="5"/>
        <item h="1" x="7"/>
        <item h="1" x="8"/>
        <item h="1" x="9"/>
        <item x="1"/>
        <item h="1" x="0"/>
        <item t="default"/>
      </items>
    </pivotField>
    <pivotField showAll="0"/>
    <pivotField showAll="0"/>
    <pivotField showAll="0"/>
    <pivotField showAll="0"/>
    <pivotField showAll="0"/>
    <pivotField showAll="0"/>
    <pivotField showAll="0"/>
    <pivotField showAll="0"/>
    <pivotField showAll="0">
      <items count="9">
        <item x="7"/>
        <item h="1" x="6"/>
        <item h="1" x="3"/>
        <item h="1" x="2"/>
        <item h="1" x="5"/>
        <item h="1" x="1"/>
        <item h="1" x="4"/>
        <item h="1" x="0"/>
        <item t="default"/>
      </items>
    </pivotField>
    <pivotField showAll="0"/>
    <pivotField showAll="0"/>
    <pivotField showAll="0"/>
    <pivotField dragToRow="0" dragToCol="0" dragToPage="0" showAll="0" defaultSubtotal="0"/>
  </pivotFields>
  <rowFields count="1">
    <field x="6"/>
  </rowFields>
  <rowItems count="1">
    <i t="grand">
      <x/>
    </i>
  </rowItems>
  <colItems count="1">
    <i/>
  </colItems>
  <dataFields count="1">
    <dataField name="PROCESOS" fld="13" subtotal="count" baseField="0" baseItem="0"/>
  </dataFields>
  <formats count="9">
    <format dxfId="120">
      <pivotArea grandRow="1" outline="0" collapsedLevelsAreSubtotals="1" fieldPosition="0"/>
    </format>
    <format dxfId="119">
      <pivotArea dataOnly="0" labelOnly="1" grandRow="1" outline="0" fieldPosition="0"/>
    </format>
    <format dxfId="118">
      <pivotArea field="6" type="button" dataOnly="0" labelOnly="1" outline="0" axis="axisRow" fieldPosition="0"/>
    </format>
    <format dxfId="117">
      <pivotArea dataOnly="0" labelOnly="1" outline="0" axis="axisValues" fieldPosition="0"/>
    </format>
    <format dxfId="116">
      <pivotArea field="6" type="button" dataOnly="0" labelOnly="1" outline="0" axis="axisRow" fieldPosition="0"/>
    </format>
    <format dxfId="115">
      <pivotArea dataOnly="0" labelOnly="1" outline="0" axis="axisValues" fieldPosition="0"/>
    </format>
    <format dxfId="114">
      <pivotArea collapsedLevelsAreSubtotals="1" fieldPosition="0">
        <references count="1">
          <reference field="6" count="0"/>
        </references>
      </pivotArea>
    </format>
    <format dxfId="113">
      <pivotArea field="6" type="button" dataOnly="0" labelOnly="1" outline="0" axis="axisRow" fieldPosition="0"/>
    </format>
    <format dxfId="112">
      <pivotArea dataOnly="0" labelOnly="1" outline="0" axis="axisValues" fieldPosition="0"/>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5998C448-B9EC-4F87-98B2-FCAE77389AD5}" name="TablaDinámica2"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1" rowHeaderCaption="PROYECTOS/SIFI">
  <location ref="D8:E15" firstHeaderRow="1" firstDataRow="1" firstDataCol="1"/>
  <pivotFields count="27">
    <pivotField showAll="0"/>
    <pivotField showAll="0"/>
    <pivotField showAll="0"/>
    <pivotField showAll="0"/>
    <pivotField showAll="0"/>
    <pivotField showAll="0"/>
    <pivotField axis="axisRow" showAll="0">
      <items count="11">
        <item h="1" x="1"/>
        <item x="2"/>
        <item x="3"/>
        <item x="4"/>
        <item x="7"/>
        <item x="8"/>
        <item x="9"/>
        <item x="6"/>
        <item h="1" x="0"/>
        <item x="5"/>
        <item t="default"/>
      </items>
    </pivotField>
    <pivotField showAll="0"/>
    <pivotField showAll="0"/>
    <pivotField showAll="0"/>
    <pivotField showAll="0"/>
    <pivotField showAll="0"/>
    <pivotField showAll="0"/>
    <pivotField showAll="0"/>
    <pivotField dataField="1" showAll="0">
      <items count="11">
        <item x="1"/>
        <item h="1" x="6"/>
        <item h="1" x="4"/>
        <item h="1" x="5"/>
        <item h="1" x="7"/>
        <item h="1" x="8"/>
        <item h="1" x="9"/>
        <item h="1" x="2"/>
        <item h="1" x="3"/>
        <item h="1" x="0"/>
        <item t="default"/>
      </items>
    </pivotField>
    <pivotField showAll="0"/>
    <pivotField showAll="0"/>
    <pivotField showAll="0"/>
    <pivotField showAll="0"/>
    <pivotField showAll="0"/>
    <pivotField showAll="0"/>
    <pivotField showAll="0"/>
    <pivotField showAll="0">
      <items count="9">
        <item x="7"/>
        <item x="6"/>
        <item x="3"/>
        <item x="2"/>
        <item x="5"/>
        <item x="1"/>
        <item x="4"/>
        <item x="0"/>
        <item t="default"/>
      </items>
    </pivotField>
    <pivotField showAll="0"/>
    <pivotField showAll="0"/>
    <pivotField showAll="0"/>
    <pivotField dragToRow="0" dragToCol="0" dragToPage="0" showAll="0" defaultSubtotal="0"/>
  </pivotFields>
  <rowFields count="1">
    <field x="6"/>
  </rowFields>
  <rowItems count="7">
    <i>
      <x v="1"/>
    </i>
    <i>
      <x v="4"/>
    </i>
    <i>
      <x v="5"/>
    </i>
    <i>
      <x v="6"/>
    </i>
    <i>
      <x v="7"/>
    </i>
    <i>
      <x v="9"/>
    </i>
    <i t="grand">
      <x/>
    </i>
  </rowItems>
  <colItems count="1">
    <i/>
  </colItems>
  <dataFields count="1">
    <dataField name="PROCESOS" fld="14" subtotal="count" baseField="0" baseItem="0"/>
  </dataFields>
  <formats count="9">
    <format dxfId="99">
      <pivotArea grandRow="1" outline="0" collapsedLevelsAreSubtotals="1" fieldPosition="0"/>
    </format>
    <format dxfId="98">
      <pivotArea dataOnly="0" labelOnly="1" grandRow="1" outline="0" fieldPosition="0"/>
    </format>
    <format dxfId="97">
      <pivotArea field="6" type="button" dataOnly="0" labelOnly="1" outline="0" axis="axisRow" fieldPosition="0"/>
    </format>
    <format dxfId="96">
      <pivotArea dataOnly="0" labelOnly="1" outline="0" axis="axisValues" fieldPosition="0"/>
    </format>
    <format dxfId="95">
      <pivotArea field="6" type="button" dataOnly="0" labelOnly="1" outline="0" axis="axisRow" fieldPosition="0"/>
    </format>
    <format dxfId="94">
      <pivotArea dataOnly="0" labelOnly="1" outline="0" axis="axisValues" fieldPosition="0"/>
    </format>
    <format dxfId="93">
      <pivotArea collapsedLevelsAreSubtotals="1" fieldPosition="0">
        <references count="1">
          <reference field="6" count="0"/>
        </references>
      </pivotArea>
    </format>
    <format dxfId="92">
      <pivotArea field="6" type="button" dataOnly="0" labelOnly="1" outline="0" axis="axisRow" fieldPosition="0"/>
    </format>
    <format dxfId="91">
      <pivotArea dataOnly="0" labelOnly="1" outline="0" axis="axisValues" fieldPosition="0"/>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FFBB5398-B193-4814-8842-E183AC80E732}" name="TablaDinámica4"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6" rowHeaderCaption="PROYECTOS">
  <location ref="D55:E57" firstHeaderRow="1" firstDataRow="1" firstDataCol="1"/>
  <pivotFields count="27">
    <pivotField showAll="0"/>
    <pivotField showAll="0"/>
    <pivotField showAll="0"/>
    <pivotField showAll="0"/>
    <pivotField showAll="0"/>
    <pivotField showAll="0"/>
    <pivotField showAll="0">
      <items count="11">
        <item h="1" x="1"/>
        <item x="2"/>
        <item x="3"/>
        <item x="4"/>
        <item x="5"/>
        <item x="6"/>
        <item x="7"/>
        <item x="8"/>
        <item x="9"/>
        <item h="1" x="0"/>
        <item t="default"/>
      </items>
    </pivotField>
    <pivotField showAll="0"/>
    <pivotField showAll="0"/>
    <pivotField showAll="0"/>
    <pivotField showAll="0"/>
    <pivotField showAll="0"/>
    <pivotField showAll="0">
      <items count="12">
        <item x="2"/>
        <item x="4"/>
        <item x="3"/>
        <item x="7"/>
        <item x="5"/>
        <item x="6"/>
        <item x="8"/>
        <item x="9"/>
        <item x="10"/>
        <item h="1" x="1"/>
        <item h="1" x="0"/>
        <item t="default"/>
      </items>
    </pivotField>
    <pivotField showAll="0"/>
    <pivotField axis="axisRow" dataField="1" showAll="0">
      <items count="11">
        <item x="1"/>
        <item h="1" x="6"/>
        <item h="1" x="4"/>
        <item h="1" x="5"/>
        <item h="1" x="7"/>
        <item h="1" x="8"/>
        <item h="1" x="9"/>
        <item h="1" x="2"/>
        <item h="1" x="3"/>
        <item h="1" x="0"/>
        <item t="default"/>
      </items>
    </pivotField>
    <pivotField showAll="0"/>
    <pivotField showAll="0"/>
    <pivotField showAll="0"/>
    <pivotField showAll="0"/>
    <pivotField showAll="0"/>
    <pivotField showAll="0"/>
    <pivotField showAll="0"/>
    <pivotField showAll="0">
      <items count="9">
        <item x="7"/>
        <item x="6"/>
        <item x="3"/>
        <item x="2"/>
        <item x="5"/>
        <item x="1"/>
        <item x="4"/>
        <item x="0"/>
        <item t="default"/>
      </items>
    </pivotField>
    <pivotField showAll="0"/>
    <pivotField showAll="0"/>
    <pivotField showAll="0"/>
    <pivotField dragToRow="0" dragToCol="0" dragToPage="0" showAll="0" defaultSubtotal="0"/>
  </pivotFields>
  <rowFields count="1">
    <field x="14"/>
  </rowFields>
  <rowItems count="2">
    <i>
      <x/>
    </i>
    <i t="grand">
      <x/>
    </i>
  </rowItems>
  <colItems count="1">
    <i/>
  </colItems>
  <dataFields count="1">
    <dataField name="Cuenta de FECHA ESTIMADA _x000a_INICIO DE PROCESO_x000a_(ABRIL)" fld="14" subtotal="count" baseField="0" baseItem="0"/>
  </dataFields>
  <formats count="7">
    <format dxfId="106">
      <pivotArea type="all" dataOnly="0" outline="0" fieldPosition="0"/>
    </format>
    <format dxfId="105">
      <pivotArea outline="0" collapsedLevelsAreSubtotals="1" fieldPosition="0"/>
    </format>
    <format dxfId="104">
      <pivotArea field="12" type="button" dataOnly="0" labelOnly="1" outline="0"/>
    </format>
    <format dxfId="103">
      <pivotArea dataOnly="0" labelOnly="1" grandRow="1" outline="0" fieldPosition="0"/>
    </format>
    <format dxfId="102">
      <pivotArea dataOnly="0" labelOnly="1" outline="0" axis="axisValues" fieldPosition="0"/>
    </format>
    <format dxfId="101">
      <pivotArea dataOnly="0" labelOnly="1" outline="0" axis="axisValues" fieldPosition="0"/>
    </format>
    <format dxfId="100">
      <pivotArea dataOnly="0" labelOnly="1" outline="0" axis="axisValues" fieldPosition="0"/>
    </format>
  </formats>
  <chartFormats count="1">
    <chartFormat chart="5" format="5"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46348A24-3612-49C0-ACE3-A94FC134A437}" name="TablaDinámica4"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8" rowHeaderCaption="PROYECTOS">
  <location ref="D43:E50" firstHeaderRow="1" firstDataRow="1" firstDataCol="1"/>
  <pivotFields count="27">
    <pivotField showAll="0"/>
    <pivotField showAll="0"/>
    <pivotField showAll="0"/>
    <pivotField showAll="0"/>
    <pivotField showAll="0"/>
    <pivotField showAll="0"/>
    <pivotField showAll="0">
      <items count="11">
        <item x="1"/>
        <item x="2"/>
        <item x="3"/>
        <item x="4"/>
        <item x="5"/>
        <item x="6"/>
        <item x="7"/>
        <item x="8"/>
        <item x="9"/>
        <item x="0"/>
        <item t="default"/>
      </items>
    </pivotField>
    <pivotField showAll="0"/>
    <pivotField showAll="0"/>
    <pivotField showAll="0"/>
    <pivotField showAll="0"/>
    <pivotField showAll="0"/>
    <pivotField showAll="0">
      <items count="12">
        <item x="2"/>
        <item x="4"/>
        <item x="3"/>
        <item x="7"/>
        <item x="5"/>
        <item x="6"/>
        <item x="8"/>
        <item x="9"/>
        <item x="10"/>
        <item h="1" x="1"/>
        <item h="1" x="0"/>
        <item t="default"/>
      </items>
    </pivotField>
    <pivotField showAll="0"/>
    <pivotField showAll="0"/>
    <pivotField axis="axisRow" dataField="1" showAll="0">
      <items count="8">
        <item x="1"/>
        <item x="2"/>
        <item x="3"/>
        <item x="4"/>
        <item h="1" x="0"/>
        <item x="5"/>
        <item x="6"/>
        <item t="default"/>
      </items>
    </pivotField>
    <pivotField showAll="0"/>
    <pivotField showAll="0"/>
    <pivotField showAll="0"/>
    <pivotField showAll="0"/>
    <pivotField showAll="0"/>
    <pivotField showAll="0"/>
    <pivotField showAll="0">
      <items count="9">
        <item x="7"/>
        <item x="6"/>
        <item x="3"/>
        <item x="2"/>
        <item x="5"/>
        <item x="1"/>
        <item x="4"/>
        <item x="0"/>
        <item t="default"/>
      </items>
    </pivotField>
    <pivotField showAll="0"/>
    <pivotField showAll="0"/>
    <pivotField showAll="0"/>
    <pivotField dragToRow="0" dragToCol="0" dragToPage="0" showAll="0" defaultSubtotal="0"/>
  </pivotFields>
  <rowFields count="1">
    <field x="15"/>
  </rowFields>
  <rowItems count="7">
    <i>
      <x/>
    </i>
    <i>
      <x v="1"/>
    </i>
    <i>
      <x v="2"/>
    </i>
    <i>
      <x v="3"/>
    </i>
    <i>
      <x v="5"/>
    </i>
    <i>
      <x v="6"/>
    </i>
    <i t="grand">
      <x/>
    </i>
  </rowItems>
  <colItems count="1">
    <i/>
  </colItems>
  <dataFields count="1">
    <dataField name="Cuenta de FECHA ESTIMADA _x000a_INICIO DE PROCESO_x000a_(MAYO)" fld="15" subtotal="count" baseField="0" baseItem="0"/>
  </dataFields>
  <formats count="6">
    <format dxfId="82">
      <pivotArea type="all" dataOnly="0" outline="0" fieldPosition="0"/>
    </format>
    <format dxfId="81">
      <pivotArea outline="0" collapsedLevelsAreSubtotals="1" fieldPosition="0"/>
    </format>
    <format dxfId="80">
      <pivotArea field="12" type="button" dataOnly="0" labelOnly="1" outline="0"/>
    </format>
    <format dxfId="79">
      <pivotArea dataOnly="0" labelOnly="1" grandRow="1" outline="0" fieldPosition="0"/>
    </format>
    <format dxfId="78">
      <pivotArea dataOnly="0" labelOnly="1" outline="0" axis="axisValues" fieldPosition="0"/>
    </format>
    <format dxfId="77">
      <pivotArea dataOnly="0" labelOnly="1" outline="0" axis="axisValues" fieldPosition="0"/>
    </format>
  </formats>
  <chartFormats count="1">
    <chartFormat chart="6" format="6"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730BFF51-4746-4D6A-B203-E93DCFEFF936}" name="TablaDinámica2" cacheId="3" applyNumberFormats="0" applyBorderFormats="0" applyFontFormats="0" applyPatternFormats="0" applyAlignmentFormats="0" applyWidthHeightFormats="1" dataCaption="Valores" updatedVersion="8" minRefreshableVersion="3" itemPrintTitles="1" createdVersion="8" indent="0" outline="1" outlineData="1" multipleFieldFilters="0" chartFormat="1" rowHeaderCaption="PROYECTOS/SIFI">
  <location ref="D8:E19" firstHeaderRow="1" firstDataRow="1" firstDataCol="1"/>
  <pivotFields count="27">
    <pivotField showAll="0"/>
    <pivotField showAll="0"/>
    <pivotField showAll="0"/>
    <pivotField showAll="0"/>
    <pivotField showAll="0"/>
    <pivotField showAll="0"/>
    <pivotField axis="axisRow" showAll="0">
      <items count="11">
        <item x="1"/>
        <item x="2"/>
        <item x="3"/>
        <item x="4"/>
        <item x="7"/>
        <item x="8"/>
        <item x="9"/>
        <item x="6"/>
        <item x="0"/>
        <item x="5"/>
        <item t="default"/>
      </items>
    </pivotField>
    <pivotField showAll="0"/>
    <pivotField showAll="0"/>
    <pivotField showAll="0"/>
    <pivotField showAll="0"/>
    <pivotField showAll="0"/>
    <pivotField showAll="0"/>
    <pivotField showAll="0"/>
    <pivotField showAll="0"/>
    <pivotField dataField="1" showAll="0">
      <items count="8">
        <item x="1"/>
        <item x="2"/>
        <item x="3"/>
        <item x="4"/>
        <item x="5"/>
        <item x="6"/>
        <item x="0"/>
        <item t="default"/>
      </items>
    </pivotField>
    <pivotField showAll="0"/>
    <pivotField showAll="0"/>
    <pivotField showAll="0"/>
    <pivotField showAll="0"/>
    <pivotField showAll="0"/>
    <pivotField showAll="0"/>
    <pivotField showAll="0">
      <items count="9">
        <item x="7"/>
        <item x="6"/>
        <item x="3"/>
        <item x="2"/>
        <item x="5"/>
        <item x="1"/>
        <item x="4"/>
        <item x="0"/>
        <item t="default"/>
      </items>
    </pivotField>
    <pivotField showAll="0"/>
    <pivotField showAll="0"/>
    <pivotField showAll="0"/>
    <pivotField dragToRow="0" dragToCol="0" dragToPage="0" showAll="0" defaultSubtotal="0"/>
  </pivotFields>
  <rowFields count="1">
    <field x="6"/>
  </rowFields>
  <rowItems count="11">
    <i>
      <x/>
    </i>
    <i>
      <x v="1"/>
    </i>
    <i>
      <x v="2"/>
    </i>
    <i>
      <x v="3"/>
    </i>
    <i>
      <x v="4"/>
    </i>
    <i>
      <x v="5"/>
    </i>
    <i>
      <x v="6"/>
    </i>
    <i>
      <x v="7"/>
    </i>
    <i>
      <x v="8"/>
    </i>
    <i>
      <x v="9"/>
    </i>
    <i t="grand">
      <x/>
    </i>
  </rowItems>
  <colItems count="1">
    <i/>
  </colItems>
  <dataFields count="1">
    <dataField name="PROCESOS" fld="15" subtotal="count" baseField="6" baseItem="0"/>
  </dataFields>
  <formats count="8">
    <format dxfId="90">
      <pivotArea grandRow="1" outline="0" collapsedLevelsAreSubtotals="1" fieldPosition="0"/>
    </format>
    <format dxfId="89">
      <pivotArea dataOnly="0" labelOnly="1" grandRow="1" outline="0" fieldPosition="0"/>
    </format>
    <format dxfId="88">
      <pivotArea field="6" type="button" dataOnly="0" labelOnly="1" outline="0" axis="axisRow" fieldPosition="0"/>
    </format>
    <format dxfId="87">
      <pivotArea dataOnly="0" labelOnly="1" outline="0" axis="axisValues" fieldPosition="0"/>
    </format>
    <format dxfId="86">
      <pivotArea field="6" type="button" dataOnly="0" labelOnly="1" outline="0" axis="axisRow" fieldPosition="0"/>
    </format>
    <format dxfId="85">
      <pivotArea dataOnly="0" labelOnly="1" outline="0" axis="axisValues" fieldPosition="0"/>
    </format>
    <format dxfId="84">
      <pivotArea field="6" type="button" dataOnly="0" labelOnly="1" outline="0" axis="axisRow" fieldPosition="0"/>
    </format>
    <format dxfId="83">
      <pivotArea dataOnly="0" labelOnly="1" outline="0" axis="axisValues" fieldPosition="0"/>
    </format>
  </formats>
  <pivotTableStyleInfo name="PivotStyleMedium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422E2964-9B1B-4E58-80CC-057E12428D34}" name="TablaDinámica2" cacheId="3" applyNumberFormats="0" applyBorderFormats="0" applyFontFormats="0" applyPatternFormats="0" applyAlignmentFormats="0" applyWidthHeightFormats="1" dataCaption="Valores" updatedVersion="8" minRefreshableVersion="3" useAutoFormatting="1" itemPrintTitles="1" createdVersion="8" indent="0" outline="1" outlineData="1" multipleFieldFilters="0" chartFormat="29" rowHeaderCaption="PROYECTOS">
  <location ref="B9:C18" firstHeaderRow="1" firstDataRow="1" firstDataCol="1"/>
  <pivotFields count="27">
    <pivotField showAll="0"/>
    <pivotField showAll="0"/>
    <pivotField showAll="0"/>
    <pivotField showAll="0"/>
    <pivotField showAll="0"/>
    <pivotField showAll="0"/>
    <pivotField axis="axisRow" showAll="0">
      <items count="11">
        <item h="1" x="1"/>
        <item x="2"/>
        <item x="3"/>
        <item x="4"/>
        <item x="6"/>
        <item x="7"/>
        <item x="8"/>
        <item x="9"/>
        <item h="1" x="0"/>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dragToRow="0" dragToCol="0" dragToPage="0" showAll="0" defaultSubtotal="0"/>
  </pivotFields>
  <rowFields count="1">
    <field x="6"/>
  </rowFields>
  <rowItems count="9">
    <i>
      <x v="1"/>
    </i>
    <i>
      <x v="2"/>
    </i>
    <i>
      <x v="3"/>
    </i>
    <i>
      <x v="4"/>
    </i>
    <i>
      <x v="5"/>
    </i>
    <i>
      <x v="6"/>
    </i>
    <i>
      <x v="7"/>
    </i>
    <i>
      <x v="9"/>
    </i>
    <i t="grand">
      <x/>
    </i>
  </rowItems>
  <colItems count="1">
    <i/>
  </colItems>
  <dataFields count="1">
    <dataField name="% AVANCE" fld="26" baseField="0" baseItem="0" numFmtId="9"/>
  </dataFields>
  <formats count="27">
    <format dxfId="76">
      <pivotArea outline="0" collapsedLevelsAreSubtotals="1" fieldPosition="0"/>
    </format>
    <format dxfId="75">
      <pivotArea field="6" type="button" dataOnly="0" labelOnly="1" outline="0" axis="axisRow" fieldPosition="0"/>
    </format>
    <format dxfId="74">
      <pivotArea outline="0" collapsedLevelsAreSubtotals="1" fieldPosition="0">
        <references count="1">
          <reference field="4294967294" count="1" selected="0">
            <x v="0"/>
          </reference>
        </references>
      </pivotArea>
    </format>
    <format dxfId="73">
      <pivotArea field="6" type="button" dataOnly="0" labelOnly="1" outline="0" axis="axisRow" fieldPosition="0"/>
    </format>
    <format dxfId="72">
      <pivotArea dataOnly="0" labelOnly="1" outline="0" fieldPosition="0">
        <references count="1">
          <reference field="4294967294" count="1">
            <x v="0"/>
          </reference>
        </references>
      </pivotArea>
    </format>
    <format dxfId="71">
      <pivotArea field="6" type="button" dataOnly="0" labelOnly="1" outline="0" axis="axisRow" fieldPosition="0"/>
    </format>
    <format dxfId="70">
      <pivotArea dataOnly="0" labelOnly="1" outline="0" axis="axisValues" fieldPosition="0"/>
    </format>
    <format dxfId="69">
      <pivotArea grandRow="1" outline="0" collapsedLevelsAreSubtotals="1" fieldPosition="0"/>
    </format>
    <format dxfId="68">
      <pivotArea dataOnly="0" labelOnly="1" grandRow="1" outline="0" fieldPosition="0"/>
    </format>
    <format dxfId="67">
      <pivotArea collapsedLevelsAreSubtotals="1" fieldPosition="0">
        <references count="1">
          <reference field="6" count="1">
            <x v="1"/>
          </reference>
        </references>
      </pivotArea>
    </format>
    <format dxfId="66">
      <pivotArea dataOnly="0" labelOnly="1" fieldPosition="0">
        <references count="1">
          <reference field="6" count="1">
            <x v="1"/>
          </reference>
        </references>
      </pivotArea>
    </format>
    <format dxfId="65">
      <pivotArea collapsedLevelsAreSubtotals="1" fieldPosition="0">
        <references count="1">
          <reference field="6" count="1">
            <x v="2"/>
          </reference>
        </references>
      </pivotArea>
    </format>
    <format dxfId="64">
      <pivotArea dataOnly="0" labelOnly="1" fieldPosition="0">
        <references count="1">
          <reference field="6" count="1">
            <x v="2"/>
          </reference>
        </references>
      </pivotArea>
    </format>
    <format dxfId="63">
      <pivotArea collapsedLevelsAreSubtotals="1" fieldPosition="0">
        <references count="1">
          <reference field="6" count="1">
            <x v="4"/>
          </reference>
        </references>
      </pivotArea>
    </format>
    <format dxfId="62">
      <pivotArea dataOnly="0" labelOnly="1" fieldPosition="0">
        <references count="1">
          <reference field="6" count="1">
            <x v="4"/>
          </reference>
        </references>
      </pivotArea>
    </format>
    <format dxfId="61">
      <pivotArea collapsedLevelsAreSubtotals="1" fieldPosition="0">
        <references count="1">
          <reference field="6" count="2">
            <x v="4"/>
            <x v="5"/>
          </reference>
        </references>
      </pivotArea>
    </format>
    <format dxfId="60">
      <pivotArea dataOnly="0" labelOnly="1" fieldPosition="0">
        <references count="1">
          <reference field="6" count="2">
            <x v="4"/>
            <x v="5"/>
          </reference>
        </references>
      </pivotArea>
    </format>
    <format dxfId="59">
      <pivotArea collapsedLevelsAreSubtotals="1" fieldPosition="0">
        <references count="1">
          <reference field="6" count="2">
            <x v="6"/>
            <x v="7"/>
          </reference>
        </references>
      </pivotArea>
    </format>
    <format dxfId="58">
      <pivotArea dataOnly="0" labelOnly="1" fieldPosition="0">
        <references count="1">
          <reference field="6" count="2">
            <x v="6"/>
            <x v="7"/>
          </reference>
        </references>
      </pivotArea>
    </format>
    <format dxfId="57">
      <pivotArea collapsedLevelsAreSubtotals="1" fieldPosition="0">
        <references count="1">
          <reference field="6" count="1">
            <x v="6"/>
          </reference>
        </references>
      </pivotArea>
    </format>
    <format dxfId="56">
      <pivotArea dataOnly="0" labelOnly="1" fieldPosition="0">
        <references count="1">
          <reference field="6" count="1">
            <x v="6"/>
          </reference>
        </references>
      </pivotArea>
    </format>
    <format dxfId="55">
      <pivotArea collapsedLevelsAreSubtotals="1" fieldPosition="0">
        <references count="1">
          <reference field="6" count="1">
            <x v="5"/>
          </reference>
        </references>
      </pivotArea>
    </format>
    <format dxfId="54">
      <pivotArea dataOnly="0" labelOnly="1" fieldPosition="0">
        <references count="1">
          <reference field="6" count="1">
            <x v="5"/>
          </reference>
        </references>
      </pivotArea>
    </format>
    <format dxfId="53">
      <pivotArea collapsedLevelsAreSubtotals="1" fieldPosition="0">
        <references count="1">
          <reference field="6" count="1">
            <x v="3"/>
          </reference>
        </references>
      </pivotArea>
    </format>
    <format dxfId="52">
      <pivotArea dataOnly="0" labelOnly="1" fieldPosition="0">
        <references count="1">
          <reference field="6" count="1">
            <x v="3"/>
          </reference>
        </references>
      </pivotArea>
    </format>
    <format dxfId="51">
      <pivotArea collapsedLevelsAreSubtotals="1" fieldPosition="0">
        <references count="1">
          <reference field="6" count="1">
            <x v="2"/>
          </reference>
        </references>
      </pivotArea>
    </format>
    <format dxfId="50">
      <pivotArea dataOnly="0" labelOnly="1" fieldPosition="0">
        <references count="1">
          <reference field="6" count="1">
            <x v="2"/>
          </reference>
        </references>
      </pivotArea>
    </format>
  </formats>
  <conditionalFormats count="1">
    <conditionalFormat priority="1">
      <pivotAreas count="1">
        <pivotArea type="data" collapsedLevelsAreSubtotals="1" fieldPosition="0">
          <references count="2">
            <reference field="4294967294" count="1" selected="0">
              <x v="0"/>
            </reference>
            <reference field="6" count="1">
              <x v="0"/>
            </reference>
          </references>
        </pivotArea>
      </pivotAreas>
    </conditionalFormat>
  </conditionalFormats>
  <chartFormats count="9">
    <chartFormat chart="28" format="2" series="1">
      <pivotArea type="data" outline="0" fieldPosition="0">
        <references count="1">
          <reference field="4294967294" count="1" selected="0">
            <x v="0"/>
          </reference>
        </references>
      </pivotArea>
    </chartFormat>
    <chartFormat chart="28" format="3">
      <pivotArea type="data" outline="0" fieldPosition="0">
        <references count="2">
          <reference field="4294967294" count="1" selected="0">
            <x v="0"/>
          </reference>
          <reference field="6" count="1" selected="0">
            <x v="1"/>
          </reference>
        </references>
      </pivotArea>
    </chartFormat>
    <chartFormat chart="28" format="4">
      <pivotArea type="data" outline="0" fieldPosition="0">
        <references count="2">
          <reference field="4294967294" count="1" selected="0">
            <x v="0"/>
          </reference>
          <reference field="6" count="1" selected="0">
            <x v="2"/>
          </reference>
        </references>
      </pivotArea>
    </chartFormat>
    <chartFormat chart="28" format="5">
      <pivotArea type="data" outline="0" fieldPosition="0">
        <references count="2">
          <reference field="4294967294" count="1" selected="0">
            <x v="0"/>
          </reference>
          <reference field="6" count="1" selected="0">
            <x v="3"/>
          </reference>
        </references>
      </pivotArea>
    </chartFormat>
    <chartFormat chart="28" format="6">
      <pivotArea type="data" outline="0" fieldPosition="0">
        <references count="2">
          <reference field="4294967294" count="1" selected="0">
            <x v="0"/>
          </reference>
          <reference field="6" count="1" selected="0">
            <x v="4"/>
          </reference>
        </references>
      </pivotArea>
    </chartFormat>
    <chartFormat chart="28" format="7">
      <pivotArea type="data" outline="0" fieldPosition="0">
        <references count="2">
          <reference field="4294967294" count="1" selected="0">
            <x v="0"/>
          </reference>
          <reference field="6" count="1" selected="0">
            <x v="5"/>
          </reference>
        </references>
      </pivotArea>
    </chartFormat>
    <chartFormat chart="28" format="8">
      <pivotArea type="data" outline="0" fieldPosition="0">
        <references count="2">
          <reference field="4294967294" count="1" selected="0">
            <x v="0"/>
          </reference>
          <reference field="6" count="1" selected="0">
            <x v="6"/>
          </reference>
        </references>
      </pivotArea>
    </chartFormat>
    <chartFormat chart="28" format="9">
      <pivotArea type="data" outline="0" fieldPosition="0">
        <references count="2">
          <reference field="4294967294" count="1" selected="0">
            <x v="0"/>
          </reference>
          <reference field="6" count="1" selected="0">
            <x v="7"/>
          </reference>
        </references>
      </pivotArea>
    </chartFormat>
    <chartFormat chart="28" format="10">
      <pivotArea type="data" outline="0" fieldPosition="0">
        <references count="2">
          <reference field="4294967294" count="1" selected="0">
            <x v="0"/>
          </reference>
          <reference field="6" count="1" selected="0">
            <x v="9"/>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YECTO_SIFI" xr10:uid="{E98C3094-C079-45A3-9496-D99120AF896D}" sourceName="PROYECTO/SIFI">
  <pivotTables>
    <pivotTable tabId="19" name="TablaDinámica2"/>
    <pivotTable tabId="19" name="TablaDinámica4"/>
  </pivotTables>
  <data>
    <tabular pivotCacheId="825958781">
      <items count="10">
        <i x="1" s="1"/>
        <i x="2" s="1"/>
        <i x="3" s="1"/>
        <i x="5" s="1"/>
        <i x="6" s="1"/>
        <i x="7" s="1"/>
        <i x="8" s="1"/>
        <i x="9" s="1"/>
        <i x="4" s="1" nd="1"/>
        <i x="0" s="1" nd="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_INICIO_DE_PROCESO__MAYO" xr10:uid="{784DABD4-868B-4D35-872A-83C6543D50B2}" sourceName="FECHA ESTIMADA _x000a_INICIO DE PROCESO_x000a_(MAYO)">
  <pivotTables>
    <pivotTable tabId="26" name="TablaDinámica2"/>
  </pivotTables>
  <data>
    <tabular pivotCacheId="825958781">
      <items count="7">
        <i x="1" s="1"/>
        <i x="2" s="1"/>
        <i x="3" s="1"/>
        <i x="4" s="1"/>
        <i x="5" s="1"/>
        <i x="6" s="1"/>
        <i x="0" s="1" nd="1"/>
      </items>
    </tabular>
  </data>
  <extLst>
    <x:ext xmlns:x15="http://schemas.microsoft.com/office/spreadsheetml/2010/11/main" uri="{470722E0-AACD-4C17-9CDC-17EF765DBC7E}">
      <x15:slicerCacheHideItemsWithNoData/>
    </x:ext>
  </extLst>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_INICIO_DE_PROCESO___MARZO" xr10:uid="{376418C1-A457-4041-B0B7-2AC32F2B2B58}" sourceName="FECHA ESTIMADA _x000a_INICIO DE PROCESO _x000a_(MARZO)">
  <pivotTables>
    <pivotTable tabId="22" name="TablaDinámica2"/>
  </pivotTables>
  <data>
    <tabular pivotCacheId="825958781">
      <items count="10">
        <i x="2"/>
        <i x="9"/>
        <i x="3" nd="1"/>
        <i x="6" nd="1"/>
        <i x="4" nd="1"/>
        <i x="5" nd="1"/>
        <i x="7" nd="1"/>
        <i x="8" nd="1"/>
        <i x="1" s="1" nd="1"/>
        <i x="0" nd="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ALIDAD__CONTRACTUAL2111" xr10:uid="{D8112484-D447-469C-B156-4102EC1627E4}" sourceName="MODALIDAD _x000a_CONTRACTUAL">
  <pivotTables>
    <pivotTable tabId="33" name="TablaDinámica2"/>
    <pivotTable tabId="33" name="TablaDinámica4"/>
  </pivotTables>
  <data>
    <tabular pivotCacheId="825958781">
      <items count="8">
        <i x="7" s="1"/>
        <i x="6" s="1"/>
        <i x="3" s="1"/>
        <i x="2" s="1"/>
        <i x="5" s="1"/>
        <i x="1" s="1"/>
        <i x="4" s="1" nd="1"/>
        <i x="0" s="1" nd="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YECTO_SIFI2111" xr10:uid="{8845FA62-3FC3-4270-ACC0-214701ABC6D3}" sourceName="PROYECTO/SIFI">
  <pivotTables>
    <pivotTable tabId="33" name="TablaDinámica2"/>
    <pivotTable tabId="33" name="TablaDinámica4"/>
  </pivotTables>
  <data>
    <tabular pivotCacheId="825958781">
      <items count="10">
        <i x="2" s="1"/>
        <i x="3" s="1"/>
        <i x="4" s="1"/>
        <i x="5" s="1"/>
        <i x="6" s="1"/>
        <i x="7" s="1"/>
        <i x="8" s="1"/>
        <i x="9" s="1"/>
        <i x="1" s="1" nd="1"/>
        <i x="0" s="1" nd="1"/>
      </items>
    </tabular>
  </data>
  <extLst>
    <x:ext xmlns:x15="http://schemas.microsoft.com/office/spreadsheetml/2010/11/main" uri="{470722E0-AACD-4C17-9CDC-17EF765DBC7E}">
      <x15:slicerCacheHideItemsWithNoData/>
    </x:ext>
  </extLst>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_INICIO_DE_PROCESO__MAYO1" xr10:uid="{D98D23D3-C9F1-442A-BE5B-BA5433EA8EA2}" sourceName="FECHA ESTIMADA _x000a_INICIO DE PROCESO_x000a_(MAYO)">
  <pivotTables>
    <pivotTable tabId="33" name="TablaDinámica2"/>
  </pivotTables>
  <data>
    <tabular pivotCacheId="825958781">
      <items count="7">
        <i x="1" s="1"/>
        <i x="2" s="1"/>
        <i x="3" s="1"/>
        <i x="4" s="1"/>
        <i x="5" s="1"/>
        <i x="6" s="1"/>
        <i x="0" s="1" nd="1"/>
      </items>
    </tabular>
  </data>
  <extLs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ALIDAD__CONTRACTUAL" xr10:uid="{C9906F48-41ED-4001-9091-F5BDC2AB2970}" sourceName="MODALIDAD _x000a_CONTRACTUAL">
  <pivotTables>
    <pivotTable tabId="19" name="TablaDinámica2"/>
    <pivotTable tabId="19" name="TablaDinámica4"/>
  </pivotTables>
  <data>
    <tabular pivotCacheId="825958781">
      <items count="8">
        <i x="7"/>
        <i x="6"/>
        <i x="3"/>
        <i x="2"/>
        <i x="5"/>
        <i x="1" s="1"/>
        <i x="4"/>
        <i x="0"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YECTO_SIFI2" xr10:uid="{320774BB-4410-48E6-9F1B-A8852EE1EA5D}" sourceName="PROYECTO/SIFI">
  <pivotTables>
    <pivotTable tabId="22" name="TablaDinámica2"/>
    <pivotTable tabId="22" name="TablaDinámica4"/>
  </pivotTables>
  <data>
    <tabular pivotCacheId="825958781">
      <items count="10">
        <i x="6" s="1"/>
        <i x="9" s="1"/>
        <i x="1" s="1" nd="1"/>
        <i x="2" s="1" nd="1"/>
        <i x="3" s="1" nd="1"/>
        <i x="4" s="1" nd="1"/>
        <i x="5" s="1" nd="1"/>
        <i x="7" s="1" nd="1"/>
        <i x="8" s="1" nd="1"/>
        <i x="0" nd="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ALIDAD__CONTRACTUAL2" xr10:uid="{C54B8F97-3084-482A-A61D-A4072292BFF3}" sourceName="MODALIDAD _x000a_CONTRACTUAL">
  <pivotTables>
    <pivotTable tabId="22" name="TablaDinámica2"/>
    <pivotTable tabId="22" name="TablaDinámica4"/>
  </pivotTables>
  <data>
    <tabular pivotCacheId="825958781">
      <items count="8">
        <i x="7" s="1"/>
        <i x="6"/>
        <i x="3"/>
        <i x="2"/>
        <i x="5"/>
        <i x="1"/>
        <i x="4"/>
        <i x="0"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YECTO_SIFI21" xr10:uid="{CC0ABB56-B058-4187-A8A1-A488E5B654AD}" sourceName="PROYECTO/SIFI">
  <pivotTables>
    <pivotTable tabId="23" name="TablaDinámica2"/>
    <pivotTable tabId="23" name="TablaDinámica4"/>
  </pivotTables>
  <data>
    <tabular pivotCacheId="825958781">
      <items count="10">
        <i x="2" s="1"/>
        <i x="5" s="1"/>
        <i x="6" s="1"/>
        <i x="7" s="1"/>
        <i x="8" s="1"/>
        <i x="9" s="1"/>
        <i x="1" nd="1"/>
        <i x="3" s="1" nd="1"/>
        <i x="4" s="1" nd="1"/>
        <i x="0"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ALIDAD__CONTRACTUAL21" xr10:uid="{FCBCCA5A-640F-4863-8218-6F0992AEB085}" sourceName="MODALIDAD _x000a_CONTRACTUAL">
  <pivotTables>
    <pivotTable tabId="23" name="TablaDinámica2"/>
    <pivotTable tabId="23" name="TablaDinámica4"/>
  </pivotTables>
  <data>
    <tabular pivotCacheId="825958781">
      <items count="8">
        <i x="6" s="1"/>
        <i x="3" s="1"/>
        <i x="2" s="1"/>
        <i x="1" s="1"/>
        <i x="7" s="1" nd="1"/>
        <i x="5" s="1" nd="1"/>
        <i x="4" s="1" nd="1"/>
        <i x="0"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MODALIDAD__CONTRACTUAL211" xr10:uid="{E1E24170-529F-4E9D-8DAA-E10A0B26EEF9}" sourceName="MODALIDAD _x000a_CONTRACTUAL">
  <pivotTables>
    <pivotTable tabId="26" name="TablaDinámica2"/>
    <pivotTable tabId="26" name="TablaDinámica4"/>
  </pivotTables>
  <data>
    <tabular pivotCacheId="825958781">
      <items count="8">
        <i x="7" s="1"/>
        <i x="6" s="1"/>
        <i x="3" s="1"/>
        <i x="2" s="1"/>
        <i x="5" s="1"/>
        <i x="1" s="1"/>
        <i x="4" s="1" nd="1"/>
        <i x="0" s="1" nd="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PROYECTO_SIFI211" xr10:uid="{188F20E4-3F87-4AB8-904F-61BDEEAC7A9F}" sourceName="PROYECTO/SIFI">
  <pivotTables>
    <pivotTable tabId="26" name="TablaDinámica2"/>
    <pivotTable tabId="26" name="TablaDinámica4"/>
  </pivotTables>
  <data>
    <tabular pivotCacheId="825958781">
      <items count="10">
        <i x="2" s="1"/>
        <i x="3" s="1"/>
        <i x="4" s="1"/>
        <i x="5" s="1"/>
        <i x="6" s="1"/>
        <i x="7" s="1"/>
        <i x="8" s="1"/>
        <i x="9" s="1"/>
        <i x="1" s="1" nd="1"/>
        <i x="0" s="1" nd="1"/>
      </items>
    </tabular>
  </data>
  <extLst>
    <x:ext xmlns:x15="http://schemas.microsoft.com/office/spreadsheetml/2010/11/main" uri="{470722E0-AACD-4C17-9CDC-17EF765DBC7E}">
      <x15:slicerCacheHideItemsWithNoData/>
    </x:ext>
  </extLst>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egmentaciónDeDatos_FECHA_ESTIMADA__INICIO_DE_PROCESO__ABRIL" xr10:uid="{1D98B844-67B1-4C0F-AC8B-9FDDA58D9C29}" sourceName="FECHA ESTIMADA _x000a_INICIO DE PROCESO_x000a_(ABRIL)">
  <pivotTables>
    <pivotTable tabId="23" name="TablaDinámica2"/>
  </pivotTables>
  <data>
    <tabular pivotCacheId="825958781">
      <items count="10">
        <i x="1" s="1"/>
        <i x="6"/>
        <i x="4"/>
        <i x="5"/>
        <i x="7"/>
        <i x="8"/>
        <i x="9"/>
        <i x="2"/>
        <i x="3"/>
        <i x="0"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YECTO/SIFI" xr10:uid="{5B26A318-44A7-4D11-9655-A704E9180B1E}" cache="SegmentaciónDeDatos_PROYECTO_SIFI" caption="PROYECTO/SIFI" style="SlicerStyleDark2" rowHeight="257175"/>
  <slicer name="MODALIDAD _x000a_CONTRACTUAL" xr10:uid="{62EE3C40-6C10-4B7F-9251-F39EEBBAFD70}" cache="SegmentaciónDeDatos_MODALIDAD__CONTRACTUAL" caption="MODALIDAD _x000a_CONTRACTUAL" style="SlicerStyleDark2" rowHeight="180000"/>
</slicers>
</file>

<file path=xl/slicers/slicer2.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YECTO/SIFI 2" xr10:uid="{2A3FDDBB-A5C1-4535-9A21-2B4CE4C97A8B}" cache="SegmentaciónDeDatos_PROYECTO_SIFI2" caption="PROYECTO/SIFI" style="SlicerStyleDark2" rowHeight="257175"/>
  <slicer name="MODALIDAD _x000a_CONTRACTUAL 2" xr10:uid="{E6600FB2-7653-4F9C-8290-F405C206DCDA}" cache="SegmentaciónDeDatos_MODALIDAD__CONTRACTUAL2" caption="MODALIDAD _x000a_CONTRACTUAL" style="SlicerStyleDark2" rowHeight="180000"/>
  <slicer name="FECHA ESTIMADA _x000a_INICIO DE PROCESO _x000a_(MARZO)" xr10:uid="{E673DDF9-C67C-407E-9D28-8B740096FD79}" cache="SegmentaciónDeDatos_FECHA_ESTIMADA__INICIO_DE_PROCESO___MARZO" caption="FECHA ESTIMADA _x000a_INICIO DE PROCESO _x000a_(MARZO)" startItem="2" rowHeight="257175"/>
</slicers>
</file>

<file path=xl/slicers/slicer3.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PROYECTO/SIFI 1" xr10:uid="{D21D060C-32DD-40A2-AFCE-02C977662231}" cache="SegmentaciónDeDatos_PROYECTO_SIFI21" caption="PROYECTO/SIFI" style="SlicerStyleDark2" rowHeight="257175"/>
  <slicer name="MODALIDAD _x000a_CONTRACTUAL 1" xr10:uid="{C190EB28-520D-4F19-BBFB-1D11CB908343}" cache="SegmentaciónDeDatos_MODALIDAD__CONTRACTUAL21" caption="MODALIDAD _x000a_CONTRACTUAL" style="SlicerStyleDark2" rowHeight="257175"/>
  <slicer name="FECHA ESTIMADA _x000a_INICIO DE PROCESO_x000a_(ABRIL)" xr10:uid="{5179DC5A-2931-40D5-88F6-4277B0852592}" cache="SegmentaciónDeDatos_FECHA_ESTIMADA__INICIO_DE_PROCESO__ABRIL" caption="FECHA ESTIMADA _x000a_INICIO DE PROCESO_x000a_(ABRIL)" style="SlicerStyleDark2" rowHeight="257175"/>
</slicers>
</file>

<file path=xl/slicers/slicer4.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ALIDAD _x000a_CONTRACTUAL 3" xr10:uid="{542E0466-E364-449A-9FE1-0860935F3795}" cache="SegmentaciónDeDatos_MODALIDAD__CONTRACTUAL211" caption="MODALIDAD _x000a_CONTRACTUAL" style="SlicerStyleDark2" rowHeight="257175"/>
  <slicer name="PROYECTO/SIFI 3" xr10:uid="{35E43CB1-5B66-45F5-BFAC-F9EFA3DA2204}" cache="SegmentaciónDeDatos_PROYECTO_SIFI211" caption="PROYECTO/SIFI" style="SlicerStyleDark2" rowHeight="257175"/>
  <slicer name="FECHA ESTIMADA _x000a_INICIO DE PROCESO_x000a_(MAYO)" xr10:uid="{09120B3E-3822-4AE0-BB42-3D964A1A9671}" cache="SegmentaciónDeDatos_FECHA_ESTIMADA__INICIO_DE_PROCESO__MAYO" caption="FECHA ESTIMADA _x000a_INICIO DE PROCESO_x000a_(MAYO)" style="SlicerStyleDark2" rowHeight="257175"/>
</slicers>
</file>

<file path=xl/slicers/slicer5.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DALIDAD _x000a_CONTRACTUAL 4" xr10:uid="{0AF29804-0FD3-4059-BF76-10CB65F037EF}" cache="SegmentaciónDeDatos_MODALIDAD__CONTRACTUAL2111" caption="MODALIDAD _x000a_CONTRACTUAL" style="SlicerStyleDark2" rowHeight="257175"/>
  <slicer name="PROYECTO/SIFI 4" xr10:uid="{39B4E07E-4388-48EB-B46F-513645B3C236}" cache="SegmentaciónDeDatos_PROYECTO_SIFI2111" caption="PROYECTO/SIFI" style="SlicerStyleDark2" rowHeight="257175"/>
  <slicer name="FECHA ESTIMADA _x000a_INICIO DE PROCESO_x000a_(MAYO) 1" xr10:uid="{E8C69932-F1B3-4797-9089-2A01C098E84C}" cache="SegmentaciónDeDatos_FECHA_ESTIMADA__INICIO_DE_PROCESO__MAYO1" caption="FECHA ESTIMADA _x000a_INICIO DE PROCESO_x000a_(MAYO)" style="SlicerStyleDark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6C20205-5227-3642-8701-3F4294AC25B1}" name="T_LISTA_CONTRATO" displayName="T_LISTA_CONTRATO" ref="F2:F11" totalsRowShown="0" headerRowDxfId="211" headerRowBorderDxfId="210" tableBorderDxfId="209">
  <autoFilter ref="F2:F11" xr:uid="{C6C20205-5227-3642-8701-3F4294AC25B1}"/>
  <tableColumns count="1">
    <tableColumn id="1" xr3:uid="{FAF28EBE-73DF-2F4F-B049-38D1EF226116}" name="PROCEDIMIENTO CONTRACTUAL "/>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8119B6E-8605-470E-BF66-3A9FC18A1FFA}" name="Tabla812" displayName="Tabla812" ref="B7:C10" headerRowDxfId="49" dataDxfId="47" totalsRowDxfId="45" headerRowBorderDxfId="48" tableBorderDxfId="46" totalsRowBorderDxfId="44" headerRowCellStyle="Millares [0]" dataCellStyle="Millares [0]">
  <tableColumns count="2">
    <tableColumn id="1" xr3:uid="{93E66198-68F8-4694-8C66-81A8CCCC661A}" name="MES DE ABRIL" totalsRowLabel="Total" dataDxfId="43" totalsRowDxfId="42" dataCellStyle="Millares [0]"/>
    <tableColumn id="2" xr3:uid="{E22AC20C-ED69-44D7-B06C-319A93B39AEE}" name="PROCESOS" totalsRowFunction="sum" dataDxfId="41" totalsRowDxfId="40" dataCellStyle="Millares [0]"/>
  </tableColumns>
  <tableStyleInfo name="TableStyleMedium24"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7EF2DE0E-18E2-475C-B417-FBC076384A51}" name="Tabla81213" displayName="Tabla81213" ref="B7:C10" headerRowDxfId="39" dataDxfId="37" totalsRowDxfId="35" headerRowBorderDxfId="38" tableBorderDxfId="36" totalsRowBorderDxfId="34" headerRowCellStyle="Millares [0]" dataCellStyle="Millares [0]">
  <tableColumns count="2">
    <tableColumn id="1" xr3:uid="{CC56BB42-06F2-4DDD-9966-C9C5297C845D}" name="MES DE ABRIL" totalsRowLabel="Total" dataDxfId="33" totalsRowDxfId="32" dataCellStyle="Millares [0]"/>
    <tableColumn id="2" xr3:uid="{089D63BA-2FB9-4C7E-A028-073DF372D838}" name="PROCESOS" totalsRowFunction="sum" dataDxfId="31" totalsRowDxfId="30" dataCellStyle="Millares [0]"/>
  </tableColumns>
  <tableStyleInfo name="TableStyleMedium2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AA8E4BE4-FDAE-4B1A-B5F3-4640EAAD6560}" name="Tabla812139" displayName="Tabla812139" ref="B7:C10" headerRowDxfId="29" dataDxfId="27" totalsRowDxfId="25" headerRowBorderDxfId="28" tableBorderDxfId="26" totalsRowBorderDxfId="24" headerRowCellStyle="Millares [0]" dataCellStyle="Millares [0]">
  <tableColumns count="2">
    <tableColumn id="1" xr3:uid="{7032CD3D-83D2-4888-B6C5-EC434E360143}" name="MES DE ABRIL" totalsRowLabel="Total" dataDxfId="23" totalsRowDxfId="22" dataCellStyle="Millares [0]"/>
    <tableColumn id="2" xr3:uid="{82727FFC-654D-4E97-A529-8943B3E0DBFB}" name="PROCESOS" totalsRowFunction="sum" dataDxfId="21" totalsRowDxfId="20" dataCellStyle="Millares [0]"/>
  </tableColumns>
  <tableStyleInfo name="TableStyleMedium2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76D86FF-D3B4-436C-A210-D1C87FCE77D4}" name="T_Dependencia" displayName="T_Dependencia" ref="A2:A7" totalsRowShown="0" headerRowDxfId="208" headerRowBorderDxfId="207" tableBorderDxfId="206" headerRowCellStyle="Énfasis1">
  <autoFilter ref="A2:A7" xr:uid="{976D86FF-D3B4-436C-A210-D1C87FCE77D4}"/>
  <tableColumns count="1">
    <tableColumn id="1" xr3:uid="{68E1B298-9C6B-4E0F-969D-548158BDFD8C}" name="DEPENDENCI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50CBA14-F70E-4621-AAEF-D7E5BB647DE9}" name="T_Proyecto_SIFI" displayName="T_Proyecto_SIFI" ref="B2:B45" totalsRowShown="0" headerRowDxfId="205" headerRowBorderDxfId="204" tableBorderDxfId="203" headerRowCellStyle="Énfasis1">
  <autoFilter ref="B2:B45" xr:uid="{B50CBA14-F70E-4621-AAEF-D7E5BB647DE9}"/>
  <tableColumns count="1">
    <tableColumn id="1" xr3:uid="{0F751B9C-0B86-4481-8A1E-F9CF7A6B8A18}" name="PROYECTO/SIFI"/>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E7F03D94-2076-4DFC-9433-3FB2B9D08A8F}" name="T_Tipo_Gasto" displayName="T_Tipo_Gasto" ref="C2:C13" totalsRowShown="0" headerRowDxfId="202" headerRowBorderDxfId="201" tableBorderDxfId="200" headerRowCellStyle="Énfasis1">
  <autoFilter ref="C2:C13" xr:uid="{E7F03D94-2076-4DFC-9433-3FB2B9D08A8F}"/>
  <tableColumns count="1">
    <tableColumn id="1" xr3:uid="{72408A8B-DA87-4692-9679-40C18458CCEB}" name="TIPO DE GASTO"/>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4FAB9FA-42B3-4590-8057-DC77E42AF904}" name="T_Rubro_Presupuestal" displayName="T_Rubro_Presupuestal" ref="D2:D11" totalsRowShown="0" headerRowDxfId="199" headerRowBorderDxfId="198" tableBorderDxfId="197" headerRowCellStyle="Énfasis1">
  <autoFilter ref="D2:D11" xr:uid="{D4FAB9FA-42B3-4590-8057-DC77E42AF904}"/>
  <tableColumns count="1">
    <tableColumn id="1" xr3:uid="{3293A860-0829-4839-A93F-B5EB8CED2EEE}" name="RUBRO PRESUPUESTAL"/>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650942C4-DEA5-48B3-A58C-219D5F0B78EF}" name="T_Fecha_Estimada" displayName="T_Fecha_Estimada" ref="E2:E14" totalsRowShown="0" headerRowDxfId="196" headerRowBorderDxfId="195" tableBorderDxfId="194" headerRowCellStyle="Énfasis1">
  <autoFilter ref="E2:E14" xr:uid="{650942C4-DEA5-48B3-A58C-219D5F0B78EF}"/>
  <tableColumns count="1">
    <tableColumn id="1" xr3:uid="{7469F2EA-8A97-42C6-A5FF-035EC6D84843}" name="FECHA ESTIMADA DE INICIO DE PROCESOS DE SELECCIÓN_x000a_(MES)"/>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FD43096-9384-42CC-AA58-0DF8767AF747}" name="T_PA92122" displayName="T_PA92122" ref="B11:N123" totalsRowCount="1" headerRowDxfId="193" dataDxfId="192" totalsRowDxfId="190" tableBorderDxfId="191">
  <autoFilter ref="B11:N122" xr:uid="{BFD43096-9384-42CC-AA58-0DF8767AF747}"/>
  <tableColumns count="13">
    <tableColumn id="1" xr3:uid="{5F145718-F4A8-4F73-8335-914025389159}" name="DEPENDENCIA" dataDxfId="189" totalsRowDxfId="188" dataCellStyle="Moneda [0]"/>
    <tableColumn id="2" xr3:uid="{7D4DDAEA-27A6-475A-8863-051514D07570}" name="CÓDIGO" totalsRowLabel="Total" dataDxfId="187" totalsRowDxfId="186" dataCellStyle="Moneda [0]"/>
    <tableColumn id="3" xr3:uid="{4F0C4359-FD9D-4125-B7A4-7E7C333B50ED}" name="PROYECTO/SIFI" dataDxfId="185" totalsRowDxfId="184" dataCellStyle="Moneda [0]"/>
    <tableColumn id="4" xr3:uid="{0DF3929D-656C-42B9-B8E2-AC7CD0DDCC16}" name="DESCRIPCIÓN / OBJETO" dataDxfId="183" totalsRowDxfId="182"/>
    <tableColumn id="15" xr3:uid="{4E492F97-F253-46E5-9AA4-40815BA7104C}" name="MODALIDAD _x000a_CONTRACTUAL" dataDxfId="181" totalsRowDxfId="180"/>
    <tableColumn id="29" xr3:uid="{66086FA2-FE3B-4287-8DDE-F3957C117E5A}" name="RUBRO PRESUPUESTAL" dataDxfId="179" totalsRowDxfId="178"/>
    <tableColumn id="28" xr3:uid="{9F62C1BB-A3D0-4803-8000-06702D85CABE}" name="MES ESTIMADO DE _x000a_INICIO DEL PROCESO" dataDxfId="177" totalsRowDxfId="176"/>
    <tableColumn id="24" xr3:uid="{9D7ECCFF-492E-4A60-B257-D1C4FA084D61}" name="FECHA ESTIMADA _x000a_INICIO DE PROCESO _x000a_(FEBRERO)" dataDxfId="175" totalsRowDxfId="174"/>
    <tableColumn id="25" xr3:uid="{60996CF8-ED88-4C5E-BB9B-BE639516F001}" name="FECHA ESTIMADA _x000a_INICIO DE PROCESO _x000a_(MARZO)" dataDxfId="173" totalsRowDxfId="172"/>
    <tableColumn id="23" xr3:uid="{B7CDFEFF-5980-4754-8A48-DDC4A515F031}" name="RADICADO" dataDxfId="171" totalsRowDxfId="170"/>
    <tableColumn id="10" xr3:uid="{0DA05AEB-EDEA-46D4-9E53-7DB632868A59}" name="VALOR TOTAL _x000a_ESTIMADO" totalsRowFunction="custom" dataDxfId="169" totalsRowDxfId="168" dataCellStyle="Moneda [0]">
      <totalsRowFormula>SUM(L107:L108)</totalsRowFormula>
    </tableColumn>
    <tableColumn id="27" xr3:uid="{7EB7FC98-DDA5-4C68-A805-AACDC4172FE6}" name="VALOR RADICADO " totalsRowFunction="sum" dataDxfId="167" totalsRowDxfId="166"/>
    <tableColumn id="11" xr3:uid="{761D958F-3A84-4394-95FB-98E325B9DC7A}" name="DATOS DE CONTACTO DEL RESPONSABLE" totalsRowFunction="count" dataDxfId="165" totalsRowDxfId="16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884FA5A6-A127-498A-97B5-03F319848FBE}" name="T_PA9212223" displayName="T_PA9212223" ref="A10:Y14" totalsRowShown="0" headerRowDxfId="163" dataDxfId="162" tableBorderDxfId="161">
  <autoFilter ref="A10:Y14" xr:uid="{EC041C48-019C-1849-8716-5AFDB77D5AEF}"/>
  <tableColumns count="25">
    <tableColumn id="2" xr3:uid="{50AA631E-888D-4B0F-800B-FC73D2DA5F4E}" name="CÓDIGO" dataDxfId="160" dataCellStyle="Moneda [0]"/>
    <tableColumn id="17" xr3:uid="{E367D6B1-BBF1-4CB0-8B91-B1E8E52EFFDE}" name="CONSECUTIVOS DE LOS PROYECTOS EJECUTADOS EN BASE DE RADICACIÓN" dataDxfId="159"/>
    <tableColumn id="16" xr3:uid="{063CEB48-7601-4CAA-A46D-187039631DAC}" name="DESCRIPCIÓN PROCESO EN BASE DE RADICACIÓN" dataDxfId="158"/>
    <tableColumn id="18" xr3:uid="{AD472E76-FDBB-4A56-A317-DBF9A19E2E10}" name="SIFI" dataDxfId="157"/>
    <tableColumn id="14" xr3:uid="{D117E281-00A2-48DE-9BAE-980B4CD51507}" name="FECHA INSTRUCCIÓN" dataDxfId="156"/>
    <tableColumn id="1" xr3:uid="{30965C90-D2B7-4E2D-8970-4F0AED480AB0}" name="DEPENDENCIA" dataDxfId="155" dataCellStyle="Moneda [0]"/>
    <tableColumn id="3" xr3:uid="{BD45D257-02CD-4371-91C5-A906687549F9}" name="PROYECTO/SIFI" dataDxfId="154" dataCellStyle="Moneda [0]"/>
    <tableColumn id="4" xr3:uid="{7F00BFDE-BBD1-477D-9E0F-F32536B8FD72}" name="DESCRIPCIÓN / OBJETO" dataDxfId="153"/>
    <tableColumn id="5" xr3:uid="{80735D6F-DC0E-400C-9450-F6FA1893CC3D}" name="TIPO DE GASTO" dataDxfId="152" dataCellStyle="Moneda [0]"/>
    <tableColumn id="13" xr3:uid="{2D20A732-5F50-4A42-957F-716E4F369107}" name="OTROS " dataDxfId="151"/>
    <tableColumn id="6" xr3:uid="{F610A181-493A-4424-8E9E-F8258E3B207C}" name="RUBRO PRESUPUESTAL" dataDxfId="150" dataCellStyle="Moneda [0]"/>
    <tableColumn id="15" xr3:uid="{E86AAB2A-1D6C-4ED4-9663-C5A9D22D8AEC}" name="MES ESTIMADO DE _x000a_INICIO DEL PROCESO" dataDxfId="149"/>
    <tableColumn id="26" xr3:uid="{972E8D78-3FEF-4FB8-83F6-6826AE94C71B}" name="FECHA ESTIMADA _x000a_INICIO DE PROCESO _x000a_(FEBRERO)" dataDxfId="148"/>
    <tableColumn id="25" xr3:uid="{60B5A426-617D-4F24-83FF-A883CE6C0785}" name="FECHA ESTIMADA _x000a_INICIO DE PROCESO _x000a_(MARZO)" dataDxfId="147"/>
    <tableColumn id="24" xr3:uid="{BA5F1976-2D77-454C-A74E-9DDFFE520CA3}" name="FECHA ESTIMADA _x000a_INICIO DE PROCESO_x000a_(ABRIL)" dataDxfId="146"/>
    <tableColumn id="23" xr3:uid="{324ABD9F-62BE-4D90-B4AD-05F90B4F41A9}" name="FECHA ESTIMADA _x000a_INICIO DE PROCESO_x000a_(MAYO)" dataDxfId="145"/>
    <tableColumn id="22" xr3:uid="{21ECA648-FB66-4434-B4B2-2859DF430B20}" name="FECHA ESTIMADA _x000a_INICIO DE PROCESO_x000a_(JUNIO)" dataDxfId="144"/>
    <tableColumn id="21" xr3:uid="{715DE04D-8D39-4D6B-B0EF-89CCAEA022FD}" name="FECHA ESTIMADA _x000a_INICIO DE PROCESO_x000a_(JULIO)" dataDxfId="143"/>
    <tableColumn id="20" xr3:uid="{B703A456-54AF-4414-A67B-7706BFEC2EFD}" name="FECHA ESTIMADA _x000a_INICIO DE PROCESO_x000a_(NOV)" dataDxfId="142"/>
    <tableColumn id="36" xr3:uid="{9BF75AD1-B372-4812-BDD2-1B227A1F470A}" name="FECHA ESTIMADA _x000a_INICIO DE PROCESO_x000a_(DIC)" dataDxfId="141"/>
    <tableColumn id="19" xr3:uid="{E529152D-B377-487A-A2C1-062CDC31715B}" name="DURACIÓN ESTIMADA_x000a_ DEL CONTRATO _x000a_(número de mes(es))" dataDxfId="140"/>
    <tableColumn id="7" xr3:uid="{D1B74557-1E32-47CE-ACB5-7B924ABDF652}" name="OTROS  " dataDxfId="139" dataCellStyle="Moneda [0]"/>
    <tableColumn id="9" xr3:uid="{E81A327E-5B6F-4E2D-9146-7FB1131BF3C6}" name="MODALIDAD_x000a_CONTRACTUAL" dataDxfId="138"/>
    <tableColumn id="10" xr3:uid="{CF8193DD-3EF1-4856-AF36-AE15C9C7639E}" name="VALOR TOTAL _x000a_ESTIMADO" dataDxfId="137" dataCellStyle="Moneda [0]"/>
    <tableColumn id="11" xr3:uid="{AEDE6966-7CE1-4244-8460-49CC091C1BB5}" name="DATOS DE CONTACTO DEL RESPONSABLE" dataDxfId="136"/>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5D7EE8-3FBE-466C-A1B3-846BFE2F5241}" name="Tabla1" displayName="Tabla1" ref="A1:Z2" totalsRowShown="0">
  <autoFilter ref="A1:Z2" xr:uid="{9F5D7EE8-3FBE-466C-A1B3-846BFE2F5241}"/>
  <tableColumns count="26">
    <tableColumn id="1" xr3:uid="{94FFD131-FBF0-455D-9917-48F431776196}" name="CÓDIGO"/>
    <tableColumn id="2" xr3:uid="{42463B08-BCCD-4FE7-AE47-6085B0A55D8B}" name="CONSECUTIVOS DE LOS PROYECTOS EJECUTADOS EN BASE DE RADICACIÓN"/>
    <tableColumn id="3" xr3:uid="{AF1ABD4C-F8CD-4804-85D1-C3E6F8BF1A0B}" name="DESCRIPCIÓN PROCESO EN BASE DE RADICACIÓN"/>
    <tableColumn id="4" xr3:uid="{2D8D155B-70F5-422D-91FB-9B67A7F9B6F5}" name="SIFI"/>
    <tableColumn id="5" xr3:uid="{E6E45878-82C5-4DA1-8965-1F74F415890A}" name="FECHA INSTRUCCIÓN"/>
    <tableColumn id="6" xr3:uid="{DAFDD488-1745-4860-88BA-4F9010D62479}" name="DEPENDENCIA"/>
    <tableColumn id="7" xr3:uid="{AA4E7E23-8880-4383-8CF0-9BE6305A244D}" name="PROYECTO/SIFI"/>
    <tableColumn id="8" xr3:uid="{EF56A403-D0DB-4A59-8AF4-271910B49058}" name="DESCRIPCIÓN / OBJETO"/>
    <tableColumn id="9" xr3:uid="{7F827CD3-7D13-4773-B734-AE5DDB57B4D2}" name="TIPO DE GASTO"/>
    <tableColumn id="10" xr3:uid="{91704716-8D74-4457-9ECB-80D9E7C28262}" name="OTROS "/>
    <tableColumn id="11" xr3:uid="{00FDE30C-FA4E-46D5-B572-47940F1062C8}" name="RUBRO PRESUPUESTAL"/>
    <tableColumn id="12" xr3:uid="{FD4A9555-C765-4010-B3D1-8AF68AC0D0A7}" name="MES ESTIMADO DE _x000a_INICIO DEL PROCESO"/>
    <tableColumn id="13" xr3:uid="{015242B1-7633-4D6C-BC07-F259FEA3862E}" name="FECHA ESTIMADA _x000a_INICIO DE PROCESO _x000a_(FEBRERO)"/>
    <tableColumn id="14" xr3:uid="{0BD39545-5A0A-4627-8C59-57CEBBFD618C}" name="FECHA ESTIMADA _x000a_INICIO DE PROCESO _x000a_(MARZO)"/>
    <tableColumn id="15" xr3:uid="{15C1E965-B717-4F26-903E-7E9A1C0812BB}" name="FECHA ESTIMADA _x000a_INICIO DE PROCESO_x000a_(ABRIL)"/>
    <tableColumn id="16" xr3:uid="{35773DA3-EB82-4E56-B7C3-BF9A1EF17F93}" name="FECHA ESTIMADA _x000a_INICIO DE PROCESO_x000a_(MAYO)"/>
    <tableColumn id="17" xr3:uid="{C81E25E0-36C7-4F66-9B29-62113F88E34A}" name="FECHA ESTIMADA _x000a_INICIO DE PROCESO_x000a_(JUNIO)"/>
    <tableColumn id="18" xr3:uid="{F35523E2-F5A6-461D-9A64-ACE8BB860D77}" name="FECHA ESTIMADA _x000a_INICIO DE PROCESO_x000a_(JULIO)"/>
    <tableColumn id="19" xr3:uid="{DC486BE2-FD6A-426C-A07A-6C4DB474912C}" name="FECHA ESTIMADA _x000a_INICIO DE PROCESO_x000a_(NOV)"/>
    <tableColumn id="20" xr3:uid="{82EDEFCB-87D0-49F8-A785-0314261224A9}" name="FECHA ESTIMADA _x000a_INICIO DE PROCESO_x000a_(DIC)"/>
    <tableColumn id="21" xr3:uid="{55A1229B-BD82-43A9-AA35-FD58E2C9CDB1}" name="DURACIÓN ESTIMADA_x000a_ DEL CONTRATO _x000a_(número de mes(es))"/>
    <tableColumn id="22" xr3:uid="{136D58EA-0B90-4A5D-93C9-C89EF949EDE3}" name="OTROS  "/>
    <tableColumn id="23" xr3:uid="{221BA8CE-1A63-4EFC-83EE-BA3142571F5C}" name="MODALIDAD _x000a_CONTRACTUAL"/>
    <tableColumn id="24" xr3:uid="{5EB53A47-CE34-43C0-96BE-D571D7B4499C}" name="VALOR TOTAL _x000a_ESTIMADO"/>
    <tableColumn id="25" xr3:uid="{DA128AF1-9C16-4995-AE50-989F3B8867A5}" name="VALOR TOTAL RADICADO EN BASE DE RADICACIÓN"/>
    <tableColumn id="26" xr3:uid="{B9E0840F-F6C9-4757-A053-C1143714130A}" name="DATOS DE CONTACTO DEL RESPONSABLE"/>
  </tableColumns>
  <tableStyleInfo name="TableStyleMedium2"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9.xml"/></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drawing" Target="../drawings/drawing6.xml"/></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drawing" Target="../drawings/drawing7.xml"/></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ivotTable" Target="../pivotTables/pivotTable11.xml"/><Relationship Id="rId1" Type="http://schemas.openxmlformats.org/officeDocument/2006/relationships/pivotTable" Target="../pivotTables/pivotTable10.xml"/><Relationship Id="rId5" Type="http://schemas.microsoft.com/office/2007/relationships/slicer" Target="../slicers/slicer5.xml"/><Relationship Id="rId4"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7.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table" Target="../tables/table8.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pivotTable" Target="../pivotTables/pivotTable2.xml"/><Relationship Id="rId1" Type="http://schemas.openxmlformats.org/officeDocument/2006/relationships/pivotTable" Target="../pivotTables/pivotTable1.xml"/><Relationship Id="rId5" Type="http://schemas.microsoft.com/office/2007/relationships/slicer" Target="../slicers/slicer1.xml"/><Relationship Id="rId4"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4.xml"/><Relationship Id="rId1" Type="http://schemas.openxmlformats.org/officeDocument/2006/relationships/pivotTable" Target="../pivotTables/pivotTable3.xml"/><Relationship Id="rId5" Type="http://schemas.microsoft.com/office/2007/relationships/slicer" Target="../slicers/slicer2.xm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6.xml"/><Relationship Id="rId1" Type="http://schemas.openxmlformats.org/officeDocument/2006/relationships/pivotTable" Target="../pivotTables/pivotTable5.xml"/><Relationship Id="rId5" Type="http://schemas.microsoft.com/office/2007/relationships/slicer" Target="../slicers/slicer3.xml"/><Relationship Id="rId4"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table" Target="../tables/table9.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microsoft.com/office/2007/relationships/slicer" Target="../slicers/slicer4.xm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06FAF-F82E-4A4B-A739-F8AA60A7FC0A}">
  <dimension ref="B1:J38"/>
  <sheetViews>
    <sheetView zoomScale="70" workbookViewId="0">
      <selection activeCell="I51" sqref="I51"/>
    </sheetView>
  </sheetViews>
  <sheetFormatPr baseColWidth="10" defaultColWidth="11" defaultRowHeight="15.75"/>
  <cols>
    <col min="1" max="1" width="3.375" customWidth="1"/>
    <col min="3" max="3" width="16.625" customWidth="1"/>
    <col min="9" max="9" width="35.125" customWidth="1"/>
  </cols>
  <sheetData>
    <row r="1" spans="2:10" ht="16.5" thickBot="1"/>
    <row r="2" spans="2:10" ht="18.75">
      <c r="B2" s="116" t="s">
        <v>0</v>
      </c>
      <c r="C2" s="117"/>
      <c r="D2" s="117"/>
      <c r="E2" s="117"/>
      <c r="F2" s="117"/>
      <c r="G2" s="117"/>
      <c r="H2" s="117"/>
      <c r="I2" s="118"/>
      <c r="J2" s="3"/>
    </row>
    <row r="3" spans="2:10">
      <c r="B3" s="5"/>
      <c r="I3" s="6"/>
    </row>
    <row r="4" spans="2:10" ht="30.95" customHeight="1">
      <c r="B4" s="125" t="s">
        <v>1</v>
      </c>
      <c r="C4" s="119"/>
      <c r="D4" s="119"/>
      <c r="E4" s="119"/>
      <c r="F4" s="119"/>
      <c r="G4" s="119"/>
      <c r="H4" s="119"/>
      <c r="I4" s="120"/>
      <c r="J4" s="2"/>
    </row>
    <row r="5" spans="2:10">
      <c r="B5" s="113"/>
      <c r="C5" s="114"/>
      <c r="D5" s="114"/>
      <c r="E5" s="114"/>
      <c r="F5" s="114"/>
      <c r="G5" s="114"/>
      <c r="H5" s="114"/>
      <c r="I5" s="115"/>
    </row>
    <row r="6" spans="2:10">
      <c r="B6" s="109" t="s">
        <v>2</v>
      </c>
      <c r="C6" s="110"/>
      <c r="D6" s="119" t="s">
        <v>3</v>
      </c>
      <c r="E6" s="119"/>
      <c r="F6" s="119"/>
      <c r="G6" s="119"/>
      <c r="H6" s="119"/>
      <c r="I6" s="120"/>
    </row>
    <row r="7" spans="2:10">
      <c r="B7" s="109"/>
      <c r="C7" s="110"/>
      <c r="D7" s="119"/>
      <c r="E7" s="119"/>
      <c r="F7" s="119"/>
      <c r="G7" s="119"/>
      <c r="H7" s="119"/>
      <c r="I7" s="120"/>
    </row>
    <row r="8" spans="2:10">
      <c r="B8" s="109" t="s">
        <v>4</v>
      </c>
      <c r="C8" s="110"/>
      <c r="D8" s="121" t="s">
        <v>5</v>
      </c>
      <c r="E8" s="121"/>
      <c r="F8" s="121"/>
      <c r="G8" s="121"/>
      <c r="H8" s="121"/>
      <c r="I8" s="122"/>
    </row>
    <row r="9" spans="2:10" ht="72" customHeight="1">
      <c r="B9" s="109"/>
      <c r="C9" s="110"/>
      <c r="D9" s="121"/>
      <c r="E9" s="121"/>
      <c r="F9" s="121"/>
      <c r="G9" s="121"/>
      <c r="H9" s="121"/>
      <c r="I9" s="122"/>
    </row>
    <row r="10" spans="2:10">
      <c r="B10" s="109" t="s">
        <v>6</v>
      </c>
      <c r="C10" s="110"/>
      <c r="D10" s="123" t="s">
        <v>7</v>
      </c>
      <c r="E10" s="123"/>
      <c r="F10" s="123"/>
      <c r="G10" s="123"/>
      <c r="H10" s="123"/>
      <c r="I10" s="124"/>
    </row>
    <row r="11" spans="2:10">
      <c r="B11" s="109"/>
      <c r="C11" s="110"/>
      <c r="D11" s="123"/>
      <c r="E11" s="123"/>
      <c r="F11" s="123"/>
      <c r="G11" s="123"/>
      <c r="H11" s="123"/>
      <c r="I11" s="124"/>
    </row>
    <row r="12" spans="2:10">
      <c r="B12" s="109" t="s">
        <v>8</v>
      </c>
      <c r="C12" s="110"/>
      <c r="D12" s="119" t="s">
        <v>9</v>
      </c>
      <c r="E12" s="119"/>
      <c r="F12" s="119"/>
      <c r="G12" s="119"/>
      <c r="H12" s="119"/>
      <c r="I12" s="120"/>
    </row>
    <row r="13" spans="2:10" ht="30" customHeight="1">
      <c r="B13" s="109"/>
      <c r="C13" s="110"/>
      <c r="D13" s="119"/>
      <c r="E13" s="119"/>
      <c r="F13" s="119"/>
      <c r="G13" s="119"/>
      <c r="H13" s="119"/>
      <c r="I13" s="120"/>
    </row>
    <row r="14" spans="2:10" ht="15.95" customHeight="1">
      <c r="B14" s="109" t="s">
        <v>10</v>
      </c>
      <c r="C14" s="110"/>
      <c r="D14" s="111" t="s">
        <v>11</v>
      </c>
      <c r="E14" s="111"/>
      <c r="F14" s="111"/>
      <c r="G14" s="111"/>
      <c r="H14" s="111"/>
      <c r="I14" s="112"/>
    </row>
    <row r="15" spans="2:10" ht="42" customHeight="1">
      <c r="B15" s="109"/>
      <c r="C15" s="110"/>
      <c r="D15" s="111"/>
      <c r="E15" s="111"/>
      <c r="F15" s="111"/>
      <c r="G15" s="111"/>
      <c r="H15" s="111"/>
      <c r="I15" s="112"/>
    </row>
    <row r="16" spans="2:10">
      <c r="B16" s="109" t="s">
        <v>12</v>
      </c>
      <c r="C16" s="110"/>
      <c r="D16" s="111" t="s">
        <v>13</v>
      </c>
      <c r="E16" s="111"/>
      <c r="F16" s="111"/>
      <c r="G16" s="111"/>
      <c r="H16" s="111"/>
      <c r="I16" s="112"/>
    </row>
    <row r="17" spans="2:9">
      <c r="B17" s="109"/>
      <c r="C17" s="110"/>
      <c r="D17" s="111"/>
      <c r="E17" s="111"/>
      <c r="F17" s="111"/>
      <c r="G17" s="111"/>
      <c r="H17" s="111"/>
      <c r="I17" s="112"/>
    </row>
    <row r="18" spans="2:9">
      <c r="B18" s="131" t="s">
        <v>14</v>
      </c>
      <c r="C18" s="132"/>
      <c r="D18" s="133" t="s">
        <v>15</v>
      </c>
      <c r="E18" s="134"/>
      <c r="F18" s="134"/>
      <c r="G18" s="134"/>
      <c r="H18" s="134"/>
      <c r="I18" s="135"/>
    </row>
    <row r="19" spans="2:9">
      <c r="B19" s="128" t="s">
        <v>16</v>
      </c>
      <c r="C19" s="110"/>
      <c r="D19" s="119" t="s">
        <v>17</v>
      </c>
      <c r="E19" s="119"/>
      <c r="F19" s="119"/>
      <c r="G19" s="119"/>
      <c r="H19" s="119"/>
      <c r="I19" s="120"/>
    </row>
    <row r="20" spans="2:9" ht="36.950000000000003" customHeight="1">
      <c r="B20" s="109"/>
      <c r="C20" s="110"/>
      <c r="D20" s="119"/>
      <c r="E20" s="119"/>
      <c r="F20" s="119"/>
      <c r="G20" s="119"/>
      <c r="H20" s="119"/>
      <c r="I20" s="120"/>
    </row>
    <row r="21" spans="2:9">
      <c r="B21" s="128" t="s">
        <v>18</v>
      </c>
      <c r="C21" s="142"/>
      <c r="D21" s="119" t="s">
        <v>19</v>
      </c>
      <c r="E21" s="119"/>
      <c r="F21" s="119"/>
      <c r="G21" s="119"/>
      <c r="H21" s="119"/>
      <c r="I21" s="120"/>
    </row>
    <row r="22" spans="2:9">
      <c r="B22" s="128"/>
      <c r="C22" s="142"/>
      <c r="D22" s="119"/>
      <c r="E22" s="119"/>
      <c r="F22" s="119"/>
      <c r="G22" s="119"/>
      <c r="H22" s="119"/>
      <c r="I22" s="120"/>
    </row>
    <row r="23" spans="2:9" ht="35.1" customHeight="1">
      <c r="B23" s="126" t="s">
        <v>20</v>
      </c>
      <c r="C23" s="127"/>
      <c r="D23" s="119" t="s">
        <v>21</v>
      </c>
      <c r="E23" s="119"/>
      <c r="F23" s="119"/>
      <c r="G23" s="119"/>
      <c r="H23" s="119"/>
      <c r="I23" s="120"/>
    </row>
    <row r="24" spans="2:9" ht="68.099999999999994" customHeight="1">
      <c r="B24" s="126" t="s">
        <v>22</v>
      </c>
      <c r="C24" s="127"/>
      <c r="D24" s="119" t="s">
        <v>23</v>
      </c>
      <c r="E24" s="119"/>
      <c r="F24" s="119"/>
      <c r="G24" s="119"/>
      <c r="H24" s="119"/>
      <c r="I24" s="120"/>
    </row>
    <row r="25" spans="2:9" ht="96" customHeight="1">
      <c r="B25" s="129" t="s">
        <v>24</v>
      </c>
      <c r="C25" s="130"/>
      <c r="D25" s="119" t="s">
        <v>25</v>
      </c>
      <c r="E25" s="119"/>
      <c r="F25" s="119"/>
      <c r="G25" s="119"/>
      <c r="H25" s="119"/>
      <c r="I25" s="120"/>
    </row>
    <row r="26" spans="2:9" ht="96" customHeight="1">
      <c r="B26" s="129" t="s">
        <v>26</v>
      </c>
      <c r="C26" s="130"/>
      <c r="D26" s="119" t="s">
        <v>27</v>
      </c>
      <c r="E26" s="119"/>
      <c r="F26" s="119"/>
      <c r="G26" s="119"/>
      <c r="H26" s="119"/>
      <c r="I26" s="120"/>
    </row>
    <row r="27" spans="2:9" ht="96" customHeight="1">
      <c r="B27" s="129" t="s">
        <v>28</v>
      </c>
      <c r="C27" s="130"/>
      <c r="D27" s="119" t="s">
        <v>29</v>
      </c>
      <c r="E27" s="119"/>
      <c r="F27" s="119"/>
      <c r="G27" s="119"/>
      <c r="H27" s="119"/>
      <c r="I27" s="120"/>
    </row>
    <row r="28" spans="2:9" ht="96" customHeight="1">
      <c r="B28" s="129" t="s">
        <v>30</v>
      </c>
      <c r="C28" s="130"/>
      <c r="D28" s="119" t="s">
        <v>31</v>
      </c>
      <c r="E28" s="119"/>
      <c r="F28" s="119"/>
      <c r="G28" s="119"/>
      <c r="H28" s="119"/>
      <c r="I28" s="120"/>
    </row>
    <row r="29" spans="2:9" ht="152.1" customHeight="1">
      <c r="B29" s="129" t="s">
        <v>32</v>
      </c>
      <c r="C29" s="130"/>
      <c r="D29" s="119" t="s">
        <v>33</v>
      </c>
      <c r="E29" s="119"/>
      <c r="F29" s="119"/>
      <c r="G29" s="119"/>
      <c r="H29" s="119"/>
      <c r="I29" s="120"/>
    </row>
    <row r="30" spans="2:9">
      <c r="B30" s="128" t="s">
        <v>34</v>
      </c>
      <c r="C30" s="142"/>
      <c r="D30" s="111" t="s">
        <v>35</v>
      </c>
      <c r="E30" s="111"/>
      <c r="F30" s="111"/>
      <c r="G30" s="111"/>
      <c r="H30" s="111"/>
      <c r="I30" s="112"/>
    </row>
    <row r="31" spans="2:9">
      <c r="B31" s="128"/>
      <c r="C31" s="142"/>
      <c r="D31" s="111"/>
      <c r="E31" s="111"/>
      <c r="F31" s="111"/>
      <c r="G31" s="111"/>
      <c r="H31" s="111"/>
      <c r="I31" s="112"/>
    </row>
    <row r="32" spans="2:9">
      <c r="B32" s="128" t="s">
        <v>36</v>
      </c>
      <c r="C32" s="142"/>
      <c r="D32" s="111" t="s">
        <v>37</v>
      </c>
      <c r="E32" s="111"/>
      <c r="F32" s="111"/>
      <c r="G32" s="111"/>
      <c r="H32" s="111"/>
      <c r="I32" s="112"/>
    </row>
    <row r="33" spans="2:9">
      <c r="B33" s="128"/>
      <c r="C33" s="142"/>
      <c r="D33" s="111"/>
      <c r="E33" s="111"/>
      <c r="F33" s="111"/>
      <c r="G33" s="111"/>
      <c r="H33" s="111"/>
      <c r="I33" s="112"/>
    </row>
    <row r="34" spans="2:9">
      <c r="B34" s="128" t="s">
        <v>38</v>
      </c>
      <c r="C34" s="142"/>
      <c r="D34" s="123" t="s">
        <v>39</v>
      </c>
      <c r="E34" s="123"/>
      <c r="F34" s="123"/>
      <c r="G34" s="123"/>
      <c r="H34" s="123"/>
      <c r="I34" s="124"/>
    </row>
    <row r="35" spans="2:9">
      <c r="B35" s="128"/>
      <c r="C35" s="142"/>
      <c r="D35" s="123"/>
      <c r="E35" s="123"/>
      <c r="F35" s="123"/>
      <c r="G35" s="123"/>
      <c r="H35" s="123"/>
      <c r="I35" s="124"/>
    </row>
    <row r="36" spans="2:9">
      <c r="B36" s="113"/>
      <c r="C36" s="114"/>
      <c r="D36" s="114"/>
      <c r="E36" s="114"/>
      <c r="F36" s="114"/>
      <c r="G36" s="114"/>
      <c r="H36" s="114"/>
      <c r="I36" s="115"/>
    </row>
    <row r="37" spans="2:9">
      <c r="B37" s="136" t="s">
        <v>439</v>
      </c>
      <c r="C37" s="137"/>
      <c r="D37" s="137"/>
      <c r="E37" s="137"/>
      <c r="F37" s="137"/>
      <c r="G37" s="137"/>
      <c r="H37" s="137"/>
      <c r="I37" s="138"/>
    </row>
    <row r="38" spans="2:9" ht="48" customHeight="1" thickBot="1">
      <c r="B38" s="139"/>
      <c r="C38" s="140"/>
      <c r="D38" s="140"/>
      <c r="E38" s="140"/>
      <c r="F38" s="140"/>
      <c r="G38" s="140"/>
      <c r="H38" s="140"/>
      <c r="I38" s="141"/>
    </row>
  </sheetData>
  <mergeCells count="43">
    <mergeCell ref="B18:C18"/>
    <mergeCell ref="D18:I18"/>
    <mergeCell ref="B36:I36"/>
    <mergeCell ref="B37:I38"/>
    <mergeCell ref="B34:C35"/>
    <mergeCell ref="D34:I35"/>
    <mergeCell ref="D32:I33"/>
    <mergeCell ref="D30:I31"/>
    <mergeCell ref="B30:C31"/>
    <mergeCell ref="B32:C33"/>
    <mergeCell ref="B21:C22"/>
    <mergeCell ref="D29:I29"/>
    <mergeCell ref="B29:C29"/>
    <mergeCell ref="B25:C25"/>
    <mergeCell ref="D25:I25"/>
    <mergeCell ref="B26:C26"/>
    <mergeCell ref="D26:I26"/>
    <mergeCell ref="B27:C27"/>
    <mergeCell ref="D27:I27"/>
    <mergeCell ref="B28:C28"/>
    <mergeCell ref="D28:I28"/>
    <mergeCell ref="D19:I20"/>
    <mergeCell ref="D21:I22"/>
    <mergeCell ref="B23:C23"/>
    <mergeCell ref="B24:C24"/>
    <mergeCell ref="B19:C20"/>
    <mergeCell ref="D23:I23"/>
    <mergeCell ref="D24:I24"/>
    <mergeCell ref="B14:C15"/>
    <mergeCell ref="D14:I15"/>
    <mergeCell ref="B5:I5"/>
    <mergeCell ref="B2:I2"/>
    <mergeCell ref="B16:C17"/>
    <mergeCell ref="B10:C11"/>
    <mergeCell ref="B12:C13"/>
    <mergeCell ref="D6:I7"/>
    <mergeCell ref="D8:I9"/>
    <mergeCell ref="D10:I11"/>
    <mergeCell ref="D12:I13"/>
    <mergeCell ref="B6:C7"/>
    <mergeCell ref="B8:C9"/>
    <mergeCell ref="B4:I4"/>
    <mergeCell ref="D16:I1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42A73-7EAE-45E5-BCBA-D2085B436F30}">
  <dimension ref="B1:L22"/>
  <sheetViews>
    <sheetView workbookViewId="0">
      <selection activeCell="G44" sqref="G44"/>
    </sheetView>
  </sheetViews>
  <sheetFormatPr baseColWidth="10" defaultColWidth="11" defaultRowHeight="15.75"/>
  <cols>
    <col min="1" max="1" width="1.25" customWidth="1"/>
    <col min="2" max="2" width="33.875" bestFit="1" customWidth="1"/>
    <col min="3" max="5" width="9.875" bestFit="1" customWidth="1"/>
  </cols>
  <sheetData>
    <row r="1" spans="2:12" ht="7.5" customHeight="1"/>
    <row r="2" spans="2:12">
      <c r="B2" s="152" t="s">
        <v>414</v>
      </c>
      <c r="C2" s="152"/>
      <c r="D2" s="152"/>
      <c r="E2" s="152"/>
      <c r="F2" s="152"/>
      <c r="G2" s="152"/>
      <c r="H2" s="152"/>
      <c r="I2" s="152"/>
      <c r="J2" s="152"/>
      <c r="K2" s="152"/>
      <c r="L2" s="152"/>
    </row>
    <row r="3" spans="2:12">
      <c r="B3" s="152"/>
      <c r="C3" s="152"/>
      <c r="D3" s="152"/>
      <c r="E3" s="152"/>
      <c r="F3" s="152"/>
      <c r="G3" s="152"/>
      <c r="H3" s="152"/>
      <c r="I3" s="152"/>
      <c r="J3" s="152"/>
      <c r="K3" s="152"/>
      <c r="L3" s="152"/>
    </row>
    <row r="4" spans="2:12">
      <c r="B4" s="153" t="s">
        <v>415</v>
      </c>
      <c r="C4" s="153"/>
      <c r="D4" s="153"/>
      <c r="E4" s="153"/>
      <c r="F4" s="153"/>
      <c r="G4" s="153"/>
      <c r="H4" s="153"/>
      <c r="I4" s="153"/>
      <c r="J4" s="153"/>
      <c r="K4" s="153"/>
      <c r="L4" s="153"/>
    </row>
    <row r="9" spans="2:12" ht="15.75" customHeight="1">
      <c r="B9" s="54" t="s">
        <v>404</v>
      </c>
      <c r="C9" s="55" t="s">
        <v>416</v>
      </c>
    </row>
    <row r="10" spans="2:12">
      <c r="B10" s="64" t="s">
        <v>103</v>
      </c>
      <c r="C10" s="65">
        <v>0.78500924278439632</v>
      </c>
    </row>
    <row r="11" spans="2:12">
      <c r="B11" s="60" t="s">
        <v>104</v>
      </c>
      <c r="C11" s="61">
        <v>0.24442105007946985</v>
      </c>
    </row>
    <row r="12" spans="2:12">
      <c r="B12" s="60" t="s">
        <v>115</v>
      </c>
      <c r="C12" s="61">
        <v>0</v>
      </c>
    </row>
    <row r="13" spans="2:12">
      <c r="B13" s="58" t="s">
        <v>123</v>
      </c>
      <c r="C13" s="59">
        <v>0</v>
      </c>
    </row>
    <row r="14" spans="2:12">
      <c r="B14" s="62" t="s">
        <v>354</v>
      </c>
      <c r="C14" s="63">
        <v>0.19754856195744494</v>
      </c>
    </row>
    <row r="15" spans="2:12">
      <c r="B15" s="60" t="s">
        <v>127</v>
      </c>
      <c r="C15" s="61">
        <v>0</v>
      </c>
    </row>
    <row r="16" spans="2:12">
      <c r="B16" s="60" t="s">
        <v>128</v>
      </c>
      <c r="C16" s="61">
        <v>5.2037039430146939E-2</v>
      </c>
    </row>
    <row r="17" spans="2:4">
      <c r="B17" s="29" t="s">
        <v>122</v>
      </c>
      <c r="C17" s="34">
        <v>0</v>
      </c>
    </row>
    <row r="18" spans="2:4">
      <c r="B18" s="56" t="s">
        <v>403</v>
      </c>
      <c r="C18" s="57">
        <v>0.19640515416464593</v>
      </c>
    </row>
    <row r="22" spans="2:4">
      <c r="D22" s="66"/>
    </row>
  </sheetData>
  <mergeCells count="3">
    <mergeCell ref="B2:L2"/>
    <mergeCell ref="B3:L3"/>
    <mergeCell ref="B4:L4"/>
  </mergeCells>
  <conditionalFormatting pivot="1">
    <cfRule type="dataBar" priority="1">
      <dataBar>
        <cfvo type="min"/>
        <cfvo type="max"/>
        <color rgb="FF638EC6"/>
      </dataBar>
      <extLst>
        <ext xmlns:x14="http://schemas.microsoft.com/office/spreadsheetml/2009/9/main" uri="{B025F937-C7B1-47D3-B67F-A62EFF666E3E}">
          <x14:id>{70715216-7178-4C6C-9C84-E64C7C6BC21C}</x14:id>
        </ext>
      </extLst>
    </cfRule>
  </conditionalFormatting>
  <pageMargins left="0.7" right="0.7" top="0.75" bottom="0.75" header="0.3" footer="0.3"/>
  <drawing r:id="rId2"/>
  <extLst>
    <ext xmlns:x14="http://schemas.microsoft.com/office/spreadsheetml/2009/9/main" uri="{78C0D931-6437-407d-A8EE-F0AAD7539E65}">
      <x14:conditionalFormattings>
        <x14:conditionalFormatting xmlns:xm="http://schemas.microsoft.com/office/excel/2006/main" pivot="1">
          <x14:cfRule type="dataBar" id="{70715216-7178-4C6C-9C84-E64C7C6BC21C}">
            <x14:dataBar minLength="0" maxLength="100" gradient="0">
              <x14:cfvo type="autoMin"/>
              <x14:cfvo type="autoMax"/>
              <x14:negativeFillColor rgb="FFFF0000"/>
              <x14:axisColor rgb="FF000000"/>
            </x14:dataBar>
          </x14:cfRule>
        </x14:conditionalFormatting>
      </x14:conditionalFormatting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C23AC-9C29-4D72-A2B1-924471DADDB3}">
  <dimension ref="B1:L18"/>
  <sheetViews>
    <sheetView showGridLines="0" workbookViewId="0">
      <selection activeCell="J30" sqref="J30"/>
    </sheetView>
  </sheetViews>
  <sheetFormatPr baseColWidth="10" defaultColWidth="11" defaultRowHeight="15.75"/>
  <cols>
    <col min="1" max="1" width="1.25" customWidth="1"/>
    <col min="2" max="2" width="35.125" bestFit="1" customWidth="1"/>
    <col min="3" max="3" width="14.25" bestFit="1" customWidth="1"/>
    <col min="4" max="4" width="10" bestFit="1" customWidth="1"/>
    <col min="5" max="5" width="1.25" customWidth="1"/>
    <col min="13" max="13" width="1.25" customWidth="1"/>
  </cols>
  <sheetData>
    <row r="1" spans="2:12" ht="7.5" customHeight="1"/>
    <row r="2" spans="2:12" ht="42" customHeight="1">
      <c r="B2" s="152" t="s">
        <v>414</v>
      </c>
      <c r="C2" s="152"/>
      <c r="D2" s="152"/>
      <c r="E2" s="152"/>
      <c r="F2" s="152"/>
      <c r="G2" s="152"/>
      <c r="H2" s="152"/>
      <c r="I2" s="152"/>
      <c r="J2" s="152"/>
      <c r="K2" s="152"/>
      <c r="L2" s="152"/>
    </row>
    <row r="4" spans="2:12">
      <c r="G4" s="43" t="e">
        <f>Tabla812[[#Totals],[PROCESOS]]</f>
        <v>#REF!</v>
      </c>
    </row>
    <row r="7" spans="2:12">
      <c r="B7" s="39" t="s">
        <v>417</v>
      </c>
      <c r="C7" s="39" t="s">
        <v>406</v>
      </c>
      <c r="D7" s="46"/>
    </row>
    <row r="8" spans="2:12">
      <c r="B8" s="40" t="s">
        <v>418</v>
      </c>
      <c r="C8" s="47">
        <v>4</v>
      </c>
      <c r="D8" s="42"/>
    </row>
    <row r="9" spans="2:12">
      <c r="B9" s="40" t="s">
        <v>419</v>
      </c>
      <c r="C9" s="47">
        <v>3</v>
      </c>
      <c r="D9" s="42"/>
    </row>
    <row r="10" spans="2:12">
      <c r="B10" s="41" t="s">
        <v>420</v>
      </c>
      <c r="C10" s="48">
        <v>1</v>
      </c>
      <c r="D10" s="42"/>
    </row>
    <row r="12" spans="2:12" ht="30">
      <c r="B12" s="44" t="s">
        <v>401</v>
      </c>
      <c r="C12" s="49" t="s">
        <v>421</v>
      </c>
      <c r="D12" s="52" t="s">
        <v>419</v>
      </c>
    </row>
    <row r="13" spans="2:12">
      <c r="B13" s="45" t="s">
        <v>94</v>
      </c>
      <c r="C13" s="50">
        <v>1</v>
      </c>
      <c r="D13" s="51">
        <v>1</v>
      </c>
    </row>
    <row r="14" spans="2:12">
      <c r="B14" s="45" t="s">
        <v>103</v>
      </c>
      <c r="C14" s="50">
        <v>1</v>
      </c>
      <c r="D14" s="51">
        <v>1</v>
      </c>
    </row>
    <row r="15" spans="2:12">
      <c r="B15" s="45" t="s">
        <v>104</v>
      </c>
      <c r="C15" s="50">
        <v>1</v>
      </c>
      <c r="D15" s="51">
        <v>0</v>
      </c>
    </row>
    <row r="16" spans="2:12">
      <c r="B16" s="45" t="s">
        <v>128</v>
      </c>
      <c r="C16" s="50">
        <v>1</v>
      </c>
      <c r="D16" s="51">
        <v>1</v>
      </c>
    </row>
    <row r="17" spans="2:4">
      <c r="B17" s="45" t="s">
        <v>422</v>
      </c>
      <c r="C17" s="50">
        <v>0</v>
      </c>
      <c r="D17" s="51" t="s">
        <v>423</v>
      </c>
    </row>
    <row r="18" spans="2:4" ht="15.75" customHeight="1">
      <c r="B18" s="53" t="s">
        <v>424</v>
      </c>
      <c r="C18" s="53"/>
      <c r="D18" s="53"/>
    </row>
  </sheetData>
  <mergeCells count="1">
    <mergeCell ref="B2:L2"/>
  </mergeCells>
  <pageMargins left="0.7" right="0.7" top="0.75" bottom="0.75" header="0.3" footer="0.3"/>
  <drawing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BA7D6E-92D0-4DB7-A117-6FA1034BC6C4}">
  <dimension ref="B1:L19"/>
  <sheetViews>
    <sheetView showGridLines="0" workbookViewId="0">
      <selection activeCell="D13" sqref="D13"/>
    </sheetView>
  </sheetViews>
  <sheetFormatPr baseColWidth="10" defaultColWidth="11" defaultRowHeight="15.75"/>
  <cols>
    <col min="1" max="1" width="1.25" customWidth="1"/>
    <col min="2" max="2" width="33.875" bestFit="1" customWidth="1"/>
    <col min="3" max="3" width="14.25" bestFit="1" customWidth="1"/>
    <col min="4" max="4" width="11.25" customWidth="1"/>
    <col min="5" max="5" width="1.25" customWidth="1"/>
    <col min="13" max="13" width="1.25" customWidth="1"/>
  </cols>
  <sheetData>
    <row r="1" spans="2:12" ht="7.5" customHeight="1"/>
    <row r="2" spans="2:12" ht="42" customHeight="1">
      <c r="B2" s="152" t="s">
        <v>409</v>
      </c>
      <c r="C2" s="152"/>
      <c r="D2" s="152"/>
      <c r="E2" s="152"/>
      <c r="F2" s="152"/>
      <c r="G2" s="152"/>
      <c r="H2" s="152"/>
      <c r="I2" s="152"/>
      <c r="J2" s="152"/>
      <c r="K2" s="152"/>
      <c r="L2" s="152"/>
    </row>
    <row r="4" spans="2:12">
      <c r="G4" s="43" t="e">
        <f>Tabla81213[[#Totals],[PROCESOS]]</f>
        <v>#REF!</v>
      </c>
    </row>
    <row r="7" spans="2:12">
      <c r="B7" s="39" t="s">
        <v>417</v>
      </c>
      <c r="C7" s="39" t="s">
        <v>406</v>
      </c>
      <c r="D7" s="46"/>
    </row>
    <row r="8" spans="2:12">
      <c r="B8" s="40" t="s">
        <v>418</v>
      </c>
      <c r="C8" s="47">
        <v>33</v>
      </c>
      <c r="D8" s="42"/>
    </row>
    <row r="9" spans="2:12">
      <c r="B9" s="40" t="s">
        <v>419</v>
      </c>
      <c r="C9" s="47">
        <v>10</v>
      </c>
      <c r="D9" s="42"/>
    </row>
    <row r="10" spans="2:12">
      <c r="B10" s="41" t="s">
        <v>420</v>
      </c>
      <c r="C10" s="48">
        <v>23</v>
      </c>
      <c r="D10" s="42"/>
    </row>
    <row r="12" spans="2:12" ht="30">
      <c r="B12" s="44" t="s">
        <v>401</v>
      </c>
      <c r="C12" s="49" t="s">
        <v>421</v>
      </c>
      <c r="D12" s="52" t="s">
        <v>419</v>
      </c>
    </row>
    <row r="13" spans="2:12">
      <c r="B13" s="45" t="s">
        <v>103</v>
      </c>
      <c r="C13" s="50">
        <v>2</v>
      </c>
      <c r="D13" s="51" t="s">
        <v>425</v>
      </c>
    </row>
    <row r="14" spans="2:12">
      <c r="B14" s="45" t="s">
        <v>354</v>
      </c>
      <c r="C14" s="50">
        <v>1</v>
      </c>
      <c r="D14" s="51">
        <v>1</v>
      </c>
    </row>
    <row r="15" spans="2:12">
      <c r="B15" s="45" t="s">
        <v>127</v>
      </c>
      <c r="C15" s="50">
        <v>5</v>
      </c>
      <c r="D15" s="51">
        <v>3</v>
      </c>
    </row>
    <row r="16" spans="2:12">
      <c r="B16" s="45" t="s">
        <v>128</v>
      </c>
      <c r="C16" s="50">
        <v>2</v>
      </c>
      <c r="D16" s="51">
        <v>1</v>
      </c>
    </row>
    <row r="17" spans="2:4">
      <c r="B17" s="45" t="s">
        <v>123</v>
      </c>
      <c r="C17" s="50">
        <v>21</v>
      </c>
      <c r="D17" s="51">
        <v>2</v>
      </c>
    </row>
    <row r="18" spans="2:4">
      <c r="B18" s="45" t="s">
        <v>122</v>
      </c>
      <c r="C18" s="50">
        <v>2</v>
      </c>
      <c r="D18" s="51">
        <v>0</v>
      </c>
    </row>
    <row r="19" spans="2:4">
      <c r="B19" s="154" t="s">
        <v>424</v>
      </c>
      <c r="C19" s="154"/>
      <c r="D19" s="154"/>
    </row>
  </sheetData>
  <mergeCells count="2">
    <mergeCell ref="B2:L2"/>
    <mergeCell ref="B19:D19"/>
  </mergeCells>
  <pageMargins left="0.7" right="0.7" top="0.75" bottom="0.75" header="0.3" footer="0.3"/>
  <drawing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42701-E93A-4F4E-8066-93B576C6F821}">
  <dimension ref="B1:L19"/>
  <sheetViews>
    <sheetView showGridLines="0" workbookViewId="0">
      <selection activeCell="C13" sqref="C13"/>
    </sheetView>
  </sheetViews>
  <sheetFormatPr baseColWidth="10" defaultColWidth="11" defaultRowHeight="15.75"/>
  <cols>
    <col min="1" max="1" width="1.25" customWidth="1"/>
    <col min="2" max="2" width="35.5" bestFit="1" customWidth="1"/>
    <col min="3" max="3" width="14.25" bestFit="1" customWidth="1"/>
    <col min="4" max="4" width="11.25" customWidth="1"/>
    <col min="5" max="5" width="1.25" customWidth="1"/>
    <col min="13" max="13" width="1.25" customWidth="1"/>
  </cols>
  <sheetData>
    <row r="1" spans="2:12" ht="7.5" customHeight="1"/>
    <row r="2" spans="2:12" ht="42" customHeight="1">
      <c r="B2" s="152" t="s">
        <v>409</v>
      </c>
      <c r="C2" s="152"/>
      <c r="D2" s="152"/>
      <c r="E2" s="152"/>
      <c r="F2" s="152"/>
      <c r="G2" s="152"/>
      <c r="H2" s="152"/>
      <c r="I2" s="152"/>
      <c r="J2" s="152"/>
      <c r="K2" s="152"/>
      <c r="L2" s="152"/>
    </row>
    <row r="4" spans="2:12">
      <c r="G4" s="43" t="e">
        <f>Tabla812139[[#Totals],[PROCESOS]]</f>
        <v>#REF!</v>
      </c>
    </row>
    <row r="7" spans="2:12">
      <c r="B7" s="39" t="s">
        <v>417</v>
      </c>
      <c r="C7" s="39" t="s">
        <v>406</v>
      </c>
      <c r="D7" s="46"/>
    </row>
    <row r="8" spans="2:12">
      <c r="B8" s="40" t="s">
        <v>418</v>
      </c>
      <c r="C8" s="47">
        <v>82</v>
      </c>
      <c r="D8" s="42"/>
    </row>
    <row r="9" spans="2:12">
      <c r="B9" s="40" t="s">
        <v>419</v>
      </c>
      <c r="C9" s="47">
        <v>14</v>
      </c>
      <c r="D9" s="42"/>
    </row>
    <row r="10" spans="2:12">
      <c r="B10" s="41" t="s">
        <v>420</v>
      </c>
      <c r="C10" s="48">
        <f>C8-C9</f>
        <v>68</v>
      </c>
      <c r="D10" s="42"/>
    </row>
    <row r="12" spans="2:12" ht="30">
      <c r="B12" s="44" t="s">
        <v>401</v>
      </c>
      <c r="C12" s="49" t="s">
        <v>421</v>
      </c>
      <c r="D12" s="52" t="s">
        <v>419</v>
      </c>
    </row>
    <row r="13" spans="2:12">
      <c r="B13" s="45" t="s">
        <v>426</v>
      </c>
      <c r="C13" s="50">
        <v>28</v>
      </c>
      <c r="D13" s="51">
        <v>4</v>
      </c>
    </row>
    <row r="14" spans="2:12">
      <c r="B14" s="45" t="s">
        <v>427</v>
      </c>
      <c r="C14" s="50">
        <v>45</v>
      </c>
      <c r="D14" s="51">
        <v>7</v>
      </c>
    </row>
    <row r="15" spans="2:12">
      <c r="B15" s="45" t="s">
        <v>122</v>
      </c>
      <c r="C15" s="50">
        <v>2</v>
      </c>
      <c r="D15" s="51">
        <v>2</v>
      </c>
    </row>
    <row r="16" spans="2:12">
      <c r="B16" s="45" t="s">
        <v>428</v>
      </c>
      <c r="C16" s="50">
        <v>1</v>
      </c>
      <c r="D16" s="51">
        <v>0</v>
      </c>
    </row>
    <row r="17" spans="2:4">
      <c r="B17" s="45" t="s">
        <v>354</v>
      </c>
      <c r="C17" s="50">
        <v>5</v>
      </c>
      <c r="D17" s="51">
        <v>1</v>
      </c>
    </row>
    <row r="18" spans="2:4">
      <c r="B18" s="45" t="s">
        <v>127</v>
      </c>
      <c r="C18" s="50">
        <v>1</v>
      </c>
      <c r="D18" s="51">
        <v>0</v>
      </c>
    </row>
    <row r="19" spans="2:4">
      <c r="B19" s="154" t="s">
        <v>424</v>
      </c>
      <c r="C19" s="154"/>
      <c r="D19" s="154"/>
    </row>
  </sheetData>
  <mergeCells count="2">
    <mergeCell ref="B2:L2"/>
    <mergeCell ref="B19:D19"/>
  </mergeCells>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F8BC6-5060-491A-AFF7-254A260EB553}">
  <sheetPr>
    <pageSetUpPr fitToPage="1"/>
  </sheetPr>
  <dimension ref="A1:R50"/>
  <sheetViews>
    <sheetView showGridLines="0" zoomScale="90" zoomScaleNormal="90" workbookViewId="0">
      <selection activeCell="H34" sqref="H34"/>
    </sheetView>
  </sheetViews>
  <sheetFormatPr baseColWidth="10" defaultColWidth="0" defaultRowHeight="15.75"/>
  <cols>
    <col min="1" max="1" width="1.375" style="31" customWidth="1"/>
    <col min="2" max="2" width="38.125" style="31" customWidth="1"/>
    <col min="3" max="3" width="1.25" style="31" customWidth="1"/>
    <col min="4" max="4" width="33.875" style="31" bestFit="1" customWidth="1"/>
    <col min="5" max="5" width="12.375" style="31" customWidth="1"/>
    <col min="6" max="13" width="11" style="31" customWidth="1"/>
    <col min="14" max="14" width="1.25" style="31" customWidth="1"/>
    <col min="15" max="15" width="9.625" style="31" hidden="1" customWidth="1"/>
    <col min="16" max="16" width="11" style="31" hidden="1" customWidth="1"/>
    <col min="17" max="17" width="10" style="31" hidden="1" customWidth="1"/>
    <col min="18" max="18" width="11.875" style="31" hidden="1" customWidth="1"/>
    <col min="19" max="16384" width="11" style="31" hidden="1"/>
  </cols>
  <sheetData>
    <row r="1" spans="4:14" customFormat="1" ht="7.5" customHeight="1"/>
    <row r="2" spans="4:14" customFormat="1" ht="41.25" customHeight="1">
      <c r="D2" s="152" t="s">
        <v>411</v>
      </c>
      <c r="E2" s="152"/>
      <c r="F2" s="152"/>
      <c r="G2" s="152"/>
      <c r="H2" s="152"/>
      <c r="I2" s="152"/>
      <c r="J2" s="152"/>
      <c r="K2" s="152"/>
      <c r="L2" s="152"/>
      <c r="M2" s="152"/>
      <c r="N2" s="2"/>
    </row>
    <row r="3" spans="4:14" customFormat="1" ht="7.5" customHeight="1"/>
    <row r="4" spans="4:14" customFormat="1">
      <c r="G4">
        <f>SUM(E9:E16)</f>
        <v>89</v>
      </c>
    </row>
    <row r="5" spans="4:14" customFormat="1"/>
    <row r="6" spans="4:14" customFormat="1" ht="16.5" customHeight="1"/>
    <row r="7" spans="4:14" customFormat="1" ht="7.5" customHeight="1"/>
    <row r="8" spans="4:14" customFormat="1">
      <c r="D8" s="32" t="s">
        <v>401</v>
      </c>
      <c r="E8" s="32" t="s">
        <v>406</v>
      </c>
    </row>
    <row r="9" spans="4:14" customFormat="1">
      <c r="D9" s="29" t="s">
        <v>94</v>
      </c>
    </row>
    <row r="10" spans="4:14" customFormat="1">
      <c r="D10" s="29" t="s">
        <v>103</v>
      </c>
      <c r="E10">
        <v>2</v>
      </c>
    </row>
    <row r="11" spans="4:14" customFormat="1">
      <c r="D11" s="29" t="s">
        <v>104</v>
      </c>
      <c r="E11">
        <v>54</v>
      </c>
    </row>
    <row r="12" spans="4:14" customFormat="1">
      <c r="D12" s="29" t="s">
        <v>115</v>
      </c>
      <c r="E12">
        <v>1</v>
      </c>
    </row>
    <row r="13" spans="4:14" customFormat="1">
      <c r="D13" s="29" t="s">
        <v>354</v>
      </c>
      <c r="E13">
        <v>1</v>
      </c>
    </row>
    <row r="14" spans="4:14" customFormat="1">
      <c r="D14" s="29" t="s">
        <v>127</v>
      </c>
      <c r="E14">
        <v>5</v>
      </c>
    </row>
    <row r="15" spans="4:14" customFormat="1">
      <c r="D15" s="29" t="s">
        <v>128</v>
      </c>
      <c r="E15">
        <v>3</v>
      </c>
    </row>
    <row r="16" spans="4:14" customFormat="1">
      <c r="D16" s="29" t="s">
        <v>123</v>
      </c>
      <c r="E16">
        <v>23</v>
      </c>
    </row>
    <row r="17" spans="4:5" customFormat="1">
      <c r="D17" s="29" t="s">
        <v>412</v>
      </c>
    </row>
    <row r="18" spans="4:5" customFormat="1">
      <c r="D18" s="29" t="s">
        <v>122</v>
      </c>
      <c r="E18">
        <v>2</v>
      </c>
    </row>
    <row r="19" spans="4:5" customFormat="1">
      <c r="D19" s="30" t="s">
        <v>403</v>
      </c>
      <c r="E19" s="36">
        <v>91</v>
      </c>
    </row>
    <row r="20" spans="4:5" customFormat="1"/>
    <row r="21" spans="4:5" customFormat="1"/>
    <row r="22" spans="4:5" customFormat="1"/>
    <row r="23" spans="4:5" customFormat="1"/>
    <row r="24" spans="4:5" customFormat="1" ht="7.5" customHeight="1"/>
    <row r="43" spans="4:5" ht="94.5">
      <c r="D43" t="s">
        <v>404</v>
      </c>
      <c r="E43" s="13" t="s">
        <v>413</v>
      </c>
    </row>
    <row r="44" spans="4:5">
      <c r="D44" s="29" t="s">
        <v>174</v>
      </c>
      <c r="E44">
        <v>82</v>
      </c>
    </row>
    <row r="45" spans="4:5">
      <c r="D45" s="29" t="s">
        <v>195</v>
      </c>
      <c r="E45">
        <v>2</v>
      </c>
    </row>
    <row r="46" spans="4:5">
      <c r="D46" s="29" t="s">
        <v>199</v>
      </c>
      <c r="E46">
        <v>3</v>
      </c>
    </row>
    <row r="47" spans="4:5">
      <c r="D47" s="29" t="s">
        <v>206</v>
      </c>
      <c r="E47">
        <v>2</v>
      </c>
    </row>
    <row r="48" spans="4:5">
      <c r="D48" s="29" t="s">
        <v>344</v>
      </c>
      <c r="E48">
        <v>1</v>
      </c>
    </row>
    <row r="49" spans="4:5">
      <c r="D49" s="29" t="s">
        <v>408</v>
      </c>
      <c r="E49">
        <v>1</v>
      </c>
    </row>
    <row r="50" spans="4:5">
      <c r="D50" s="29" t="s">
        <v>403</v>
      </c>
      <c r="E50">
        <v>91</v>
      </c>
    </row>
  </sheetData>
  <mergeCells count="1">
    <mergeCell ref="D2:M2"/>
  </mergeCells>
  <pageMargins left="0.70866141732283472" right="0.70866141732283472" top="0.74803149606299213" bottom="0.74803149606299213" header="0.31496062992125984" footer="0.31496062992125984"/>
  <pageSetup scale="64" orientation="landscape" r:id="rId3"/>
  <drawing r:id="rId4"/>
  <extLst>
    <ext xmlns:x14="http://schemas.microsoft.com/office/spreadsheetml/2009/9/main" uri="{A8765BA9-456A-4dab-B4F3-ACF838C121DE}">
      <x14:slicerList>
        <x14:slicer r:id="rId5"/>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18262-2DAD-4D44-B0F7-17BFF18F8622}">
  <dimension ref="A2:G45"/>
  <sheetViews>
    <sheetView topLeftCell="B1" zoomScale="83" workbookViewId="0">
      <selection activeCell="F7" sqref="F7"/>
    </sheetView>
  </sheetViews>
  <sheetFormatPr baseColWidth="10" defaultColWidth="11" defaultRowHeight="15.75"/>
  <cols>
    <col min="1" max="1" width="19.625" customWidth="1"/>
    <col min="2" max="2" width="64" customWidth="1"/>
    <col min="3" max="3" width="25.5" customWidth="1"/>
    <col min="4" max="4" width="24.875" customWidth="1"/>
    <col min="5" max="5" width="19.625" customWidth="1"/>
    <col min="6" max="6" width="48.5" bestFit="1" customWidth="1"/>
    <col min="7" max="7" width="20" customWidth="1"/>
  </cols>
  <sheetData>
    <row r="2" spans="1:7" ht="84" customHeight="1" thickBot="1">
      <c r="A2" s="17" t="s">
        <v>40</v>
      </c>
      <c r="B2" s="15" t="s">
        <v>6</v>
      </c>
      <c r="C2" s="15" t="s">
        <v>10</v>
      </c>
      <c r="D2" s="15" t="s">
        <v>12</v>
      </c>
      <c r="E2" s="15" t="s">
        <v>41</v>
      </c>
      <c r="F2" s="15" t="s">
        <v>42</v>
      </c>
      <c r="G2" s="1" t="s">
        <v>43</v>
      </c>
    </row>
    <row r="3" spans="1:7" ht="16.5" thickTop="1">
      <c r="A3" t="s">
        <v>44</v>
      </c>
      <c r="B3" t="s">
        <v>45</v>
      </c>
      <c r="C3" t="s">
        <v>46</v>
      </c>
      <c r="D3" t="s">
        <v>47</v>
      </c>
      <c r="E3" t="s">
        <v>48</v>
      </c>
      <c r="F3" s="18" t="s">
        <v>49</v>
      </c>
      <c r="G3" s="14">
        <v>1160000</v>
      </c>
    </row>
    <row r="4" spans="1:7">
      <c r="A4" t="s">
        <v>50</v>
      </c>
      <c r="B4" t="s">
        <v>51</v>
      </c>
      <c r="C4" t="s">
        <v>52</v>
      </c>
      <c r="D4" t="s">
        <v>53</v>
      </c>
      <c r="E4" t="s">
        <v>54</v>
      </c>
      <c r="F4" s="18" t="s">
        <v>55</v>
      </c>
    </row>
    <row r="5" spans="1:7">
      <c r="A5" t="s">
        <v>56</v>
      </c>
      <c r="B5" t="s">
        <v>57</v>
      </c>
      <c r="C5" t="s">
        <v>58</v>
      </c>
      <c r="D5" t="s">
        <v>59</v>
      </c>
      <c r="E5" t="s">
        <v>60</v>
      </c>
      <c r="F5" t="s">
        <v>61</v>
      </c>
    </row>
    <row r="6" spans="1:7">
      <c r="A6" t="s">
        <v>62</v>
      </c>
      <c r="B6" t="s">
        <v>63</v>
      </c>
      <c r="C6" t="s">
        <v>64</v>
      </c>
      <c r="D6" t="s">
        <v>65</v>
      </c>
      <c r="E6" t="s">
        <v>66</v>
      </c>
      <c r="F6" t="s">
        <v>67</v>
      </c>
    </row>
    <row r="7" spans="1:7">
      <c r="A7" t="s">
        <v>68</v>
      </c>
      <c r="B7" t="s">
        <v>69</v>
      </c>
      <c r="C7" t="s">
        <v>70</v>
      </c>
      <c r="D7" t="s">
        <v>71</v>
      </c>
      <c r="E7" t="s">
        <v>72</v>
      </c>
      <c r="F7" t="s">
        <v>73</v>
      </c>
    </row>
    <row r="8" spans="1:7">
      <c r="B8" t="s">
        <v>74</v>
      </c>
      <c r="C8" t="s">
        <v>75</v>
      </c>
      <c r="D8" t="s">
        <v>76</v>
      </c>
      <c r="E8" t="s">
        <v>77</v>
      </c>
      <c r="F8" t="s">
        <v>78</v>
      </c>
    </row>
    <row r="9" spans="1:7">
      <c r="B9" t="s">
        <v>79</v>
      </c>
      <c r="C9" t="s">
        <v>80</v>
      </c>
      <c r="D9" t="s">
        <v>81</v>
      </c>
      <c r="E9" t="s">
        <v>82</v>
      </c>
      <c r="F9" s="18" t="s">
        <v>83</v>
      </c>
    </row>
    <row r="10" spans="1:7">
      <c r="B10" t="s">
        <v>84</v>
      </c>
      <c r="C10" t="s">
        <v>85</v>
      </c>
      <c r="D10" t="s">
        <v>86</v>
      </c>
      <c r="E10" t="s">
        <v>87</v>
      </c>
      <c r="F10" s="18" t="s">
        <v>88</v>
      </c>
    </row>
    <row r="11" spans="1:7">
      <c r="B11" t="s">
        <v>89</v>
      </c>
      <c r="C11" t="s">
        <v>90</v>
      </c>
      <c r="D11" t="s">
        <v>91</v>
      </c>
      <c r="E11" t="s">
        <v>92</v>
      </c>
      <c r="F11" s="18" t="s">
        <v>93</v>
      </c>
    </row>
    <row r="12" spans="1:7">
      <c r="B12" t="s">
        <v>94</v>
      </c>
      <c r="C12" t="s">
        <v>52</v>
      </c>
      <c r="E12" t="s">
        <v>95</v>
      </c>
    </row>
    <row r="13" spans="1:7">
      <c r="B13" t="s">
        <v>96</v>
      </c>
      <c r="C13" t="s">
        <v>91</v>
      </c>
      <c r="E13" t="s">
        <v>97</v>
      </c>
    </row>
    <row r="14" spans="1:7">
      <c r="B14" t="s">
        <v>98</v>
      </c>
      <c r="E14" t="s">
        <v>99</v>
      </c>
    </row>
    <row r="15" spans="1:7">
      <c r="B15" t="s">
        <v>100</v>
      </c>
    </row>
    <row r="16" spans="1:7">
      <c r="B16" t="s">
        <v>101</v>
      </c>
    </row>
    <row r="17" spans="2:2">
      <c r="B17" t="s">
        <v>102</v>
      </c>
    </row>
    <row r="18" spans="2:2">
      <c r="B18" t="s">
        <v>103</v>
      </c>
    </row>
    <row r="19" spans="2:2">
      <c r="B19" t="s">
        <v>104</v>
      </c>
    </row>
    <row r="20" spans="2:2">
      <c r="B20" t="s">
        <v>105</v>
      </c>
    </row>
    <row r="21" spans="2:2">
      <c r="B21" t="s">
        <v>106</v>
      </c>
    </row>
    <row r="22" spans="2:2">
      <c r="B22" t="s">
        <v>107</v>
      </c>
    </row>
    <row r="23" spans="2:2">
      <c r="B23" t="s">
        <v>108</v>
      </c>
    </row>
    <row r="24" spans="2:2">
      <c r="B24" t="s">
        <v>109</v>
      </c>
    </row>
    <row r="25" spans="2:2">
      <c r="B25" t="s">
        <v>110</v>
      </c>
    </row>
    <row r="26" spans="2:2">
      <c r="B26" t="s">
        <v>111</v>
      </c>
    </row>
    <row r="27" spans="2:2">
      <c r="B27" t="s">
        <v>112</v>
      </c>
    </row>
    <row r="28" spans="2:2">
      <c r="B28" t="s">
        <v>113</v>
      </c>
    </row>
    <row r="29" spans="2:2">
      <c r="B29" t="s">
        <v>114</v>
      </c>
    </row>
    <row r="30" spans="2:2">
      <c r="B30" t="s">
        <v>115</v>
      </c>
    </row>
    <row r="31" spans="2:2">
      <c r="B31" t="s">
        <v>116</v>
      </c>
    </row>
    <row r="32" spans="2:2">
      <c r="B32" t="s">
        <v>117</v>
      </c>
    </row>
    <row r="33" spans="2:2">
      <c r="B33" t="s">
        <v>118</v>
      </c>
    </row>
    <row r="34" spans="2:2">
      <c r="B34" t="s">
        <v>119</v>
      </c>
    </row>
    <row r="35" spans="2:2">
      <c r="B35" t="s">
        <v>120</v>
      </c>
    </row>
    <row r="36" spans="2:2">
      <c r="B36" t="s">
        <v>121</v>
      </c>
    </row>
    <row r="37" spans="2:2">
      <c r="B37" t="s">
        <v>122</v>
      </c>
    </row>
    <row r="38" spans="2:2">
      <c r="B38" t="s">
        <v>123</v>
      </c>
    </row>
    <row r="39" spans="2:2">
      <c r="B39" t="s">
        <v>124</v>
      </c>
    </row>
    <row r="40" spans="2:2">
      <c r="B40" t="s">
        <v>125</v>
      </c>
    </row>
    <row r="41" spans="2:2">
      <c r="B41" t="s">
        <v>126</v>
      </c>
    </row>
    <row r="42" spans="2:2">
      <c r="B42" t="s">
        <v>127</v>
      </c>
    </row>
    <row r="43" spans="2:2">
      <c r="B43" t="s">
        <v>128</v>
      </c>
    </row>
    <row r="44" spans="2:2">
      <c r="B44" t="s">
        <v>129</v>
      </c>
    </row>
    <row r="45" spans="2:2">
      <c r="B45" t="s">
        <v>130</v>
      </c>
    </row>
  </sheetData>
  <pageMargins left="0.7" right="0.7" top="0.75" bottom="0.75" header="0.3" footer="0.3"/>
  <pageSetup orientation="portrait" horizontalDpi="0" verticalDpi="0"/>
  <tableParts count="6">
    <tablePart r:id="rId1"/>
    <tablePart r:id="rId2"/>
    <tablePart r:id="rId3"/>
    <tablePart r:id="rId4"/>
    <tablePart r:id="rId5"/>
    <tablePart r:id="rId6"/>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78E17-A694-43DA-9D53-98EEE297D3D1}">
  <sheetPr>
    <pageSetUpPr fitToPage="1"/>
  </sheetPr>
  <dimension ref="B2:O181"/>
  <sheetViews>
    <sheetView showGridLines="0" tabSelected="1" topLeftCell="A10" zoomScale="70" zoomScaleNormal="70" workbookViewId="0">
      <selection activeCell="N12" sqref="N12"/>
    </sheetView>
  </sheetViews>
  <sheetFormatPr baseColWidth="10" defaultColWidth="11" defaultRowHeight="18.75"/>
  <cols>
    <col min="1" max="1" width="6" style="69" customWidth="1"/>
    <col min="2" max="2" width="15.625" style="69" customWidth="1"/>
    <col min="3" max="3" width="10" style="69" customWidth="1"/>
    <col min="4" max="4" width="20.25" style="69" customWidth="1"/>
    <col min="5" max="5" width="81.375" style="68" customWidth="1"/>
    <col min="6" max="6" width="20.75" style="68" customWidth="1"/>
    <col min="7" max="7" width="18.625" style="68" customWidth="1"/>
    <col min="8" max="8" width="18.5" style="68" customWidth="1"/>
    <col min="9" max="9" width="22.375" style="68" hidden="1" customWidth="1"/>
    <col min="10" max="10" width="22.25" style="68" hidden="1" customWidth="1"/>
    <col min="11" max="11" width="10.75" style="68" hidden="1" customWidth="1"/>
    <col min="12" max="12" width="17.625" style="68" customWidth="1"/>
    <col min="13" max="13" width="23.25" style="68" customWidth="1"/>
    <col min="14" max="14" width="31.5" style="69" customWidth="1"/>
    <col min="15" max="15" width="38.875" style="69" bestFit="1" customWidth="1"/>
    <col min="16" max="16384" width="11" style="69"/>
  </cols>
  <sheetData>
    <row r="2" spans="2:14">
      <c r="B2" s="145" t="s">
        <v>131</v>
      </c>
      <c r="C2" s="146"/>
      <c r="D2" s="146"/>
      <c r="E2" s="147"/>
      <c r="F2" s="10"/>
      <c r="G2" s="11"/>
      <c r="H2" s="10"/>
      <c r="I2" s="11"/>
      <c r="J2" s="11"/>
      <c r="K2" s="67"/>
      <c r="M2" s="69"/>
    </row>
    <row r="3" spans="2:14" ht="37.5" customHeight="1">
      <c r="B3" s="91" t="s">
        <v>430</v>
      </c>
      <c r="C3" s="143" t="s">
        <v>438</v>
      </c>
      <c r="D3" s="143"/>
      <c r="E3" s="143"/>
      <c r="F3" s="10"/>
      <c r="G3" s="11"/>
      <c r="H3" s="10"/>
      <c r="I3" s="11"/>
      <c r="J3" s="11"/>
      <c r="K3" s="67"/>
      <c r="M3" s="69"/>
    </row>
    <row r="4" spans="2:14" ht="39" customHeight="1">
      <c r="B4" s="91" t="s">
        <v>134</v>
      </c>
      <c r="C4" s="144" t="s">
        <v>431</v>
      </c>
      <c r="D4" s="144"/>
      <c r="E4" s="144"/>
      <c r="F4" s="10"/>
      <c r="G4" s="11"/>
      <c r="H4" s="10"/>
      <c r="I4" s="11"/>
      <c r="J4" s="11"/>
      <c r="K4" s="67"/>
      <c r="M4" s="69"/>
    </row>
    <row r="5" spans="2:14" ht="37.5" customHeight="1">
      <c r="B5" s="91" t="s">
        <v>136</v>
      </c>
      <c r="C5" s="144" t="s">
        <v>137</v>
      </c>
      <c r="D5" s="144"/>
      <c r="E5" s="144"/>
      <c r="F5" s="10"/>
      <c r="G5" s="11"/>
      <c r="H5" s="10"/>
      <c r="I5" s="11"/>
      <c r="J5" s="11"/>
      <c r="K5" s="67"/>
      <c r="M5" s="69"/>
    </row>
    <row r="6" spans="2:14" ht="37.5" customHeight="1">
      <c r="B6" s="91" t="s">
        <v>138</v>
      </c>
      <c r="C6" s="144" t="s">
        <v>139</v>
      </c>
      <c r="D6" s="144"/>
      <c r="E6" s="144"/>
      <c r="F6" s="10"/>
      <c r="G6" s="11"/>
      <c r="H6" s="10"/>
      <c r="I6" s="11"/>
      <c r="J6" s="11"/>
      <c r="K6" s="67"/>
      <c r="M6" s="69"/>
    </row>
    <row r="7" spans="2:14" ht="37.5" customHeight="1">
      <c r="B7" s="91" t="s">
        <v>140</v>
      </c>
      <c r="C7" s="143" t="s">
        <v>432</v>
      </c>
      <c r="D7" s="143"/>
      <c r="E7" s="143"/>
      <c r="F7" s="10"/>
      <c r="G7" s="11"/>
      <c r="H7" s="10"/>
      <c r="I7" s="11"/>
      <c r="J7" s="11"/>
      <c r="K7" s="67"/>
      <c r="M7" s="69"/>
    </row>
    <row r="8" spans="2:14" ht="36">
      <c r="B8" s="91" t="s">
        <v>142</v>
      </c>
      <c r="C8" s="144" t="s">
        <v>429</v>
      </c>
      <c r="D8" s="144"/>
      <c r="E8" s="144"/>
      <c r="F8" s="10"/>
      <c r="G8" s="11"/>
      <c r="H8" s="10"/>
      <c r="I8" s="11"/>
      <c r="J8" s="11"/>
      <c r="K8" s="67"/>
      <c r="M8" s="69"/>
    </row>
    <row r="9" spans="2:14" ht="18.75" customHeight="1">
      <c r="B9" s="91" t="s">
        <v>144</v>
      </c>
      <c r="C9" s="144" t="s">
        <v>437</v>
      </c>
      <c r="D9" s="144"/>
      <c r="E9" s="144"/>
      <c r="F9" s="10"/>
      <c r="G9" s="11"/>
      <c r="H9" s="10"/>
      <c r="I9" s="11"/>
      <c r="J9" s="11"/>
      <c r="K9" s="67"/>
      <c r="M9" s="69"/>
    </row>
    <row r="10" spans="2:14">
      <c r="B10" s="11"/>
      <c r="D10" s="10"/>
      <c r="E10" s="10"/>
      <c r="F10" s="10"/>
      <c r="G10" s="11"/>
      <c r="H10" s="10"/>
      <c r="I10" s="11"/>
      <c r="J10" s="11"/>
      <c r="K10" s="67"/>
      <c r="M10" s="69"/>
    </row>
    <row r="11" spans="2:14" s="71" customFormat="1" ht="45">
      <c r="B11" s="12" t="s">
        <v>40</v>
      </c>
      <c r="C11" s="8" t="s">
        <v>146</v>
      </c>
      <c r="D11" s="8" t="s">
        <v>6</v>
      </c>
      <c r="E11" s="8" t="s">
        <v>8</v>
      </c>
      <c r="F11" s="8" t="s">
        <v>160</v>
      </c>
      <c r="G11" s="8" t="s">
        <v>12</v>
      </c>
      <c r="H11" s="8" t="s">
        <v>16</v>
      </c>
      <c r="I11" s="12" t="s">
        <v>150</v>
      </c>
      <c r="J11" s="12" t="s">
        <v>151</v>
      </c>
      <c r="K11" s="12" t="s">
        <v>166</v>
      </c>
      <c r="L11" s="8" t="s">
        <v>161</v>
      </c>
      <c r="M11" s="8" t="s">
        <v>435</v>
      </c>
      <c r="N11" s="9" t="s">
        <v>163</v>
      </c>
    </row>
    <row r="12" spans="2:14" s="75" customFormat="1" ht="116.25" customHeight="1">
      <c r="B12" s="72" t="s">
        <v>50</v>
      </c>
      <c r="C12" s="72" t="s">
        <v>164</v>
      </c>
      <c r="D12" s="72" t="s">
        <v>94</v>
      </c>
      <c r="E12" s="73" t="s">
        <v>165</v>
      </c>
      <c r="F12" s="72" t="s">
        <v>49</v>
      </c>
      <c r="G12" s="72" t="s">
        <v>91</v>
      </c>
      <c r="H12" s="72" t="s">
        <v>54</v>
      </c>
      <c r="I12" s="72" t="s">
        <v>166</v>
      </c>
      <c r="J12" s="72"/>
      <c r="K12" s="72"/>
      <c r="L12" s="72">
        <v>9937392</v>
      </c>
      <c r="M12" s="92">
        <v>15000000</v>
      </c>
      <c r="N12" s="74" t="s">
        <v>436</v>
      </c>
    </row>
    <row r="13" spans="2:14" s="75" customFormat="1" ht="102.75" customHeight="1">
      <c r="B13" s="76" t="s">
        <v>50</v>
      </c>
      <c r="C13" s="76" t="s">
        <v>167</v>
      </c>
      <c r="D13" s="76" t="s">
        <v>94</v>
      </c>
      <c r="E13" s="76" t="s">
        <v>168</v>
      </c>
      <c r="F13" s="76" t="s">
        <v>49</v>
      </c>
      <c r="G13" s="76" t="s">
        <v>91</v>
      </c>
      <c r="H13" s="76" t="s">
        <v>54</v>
      </c>
      <c r="I13" s="76" t="s">
        <v>169</v>
      </c>
      <c r="J13" s="76" t="s">
        <v>166</v>
      </c>
      <c r="K13" s="76"/>
      <c r="L13" s="72">
        <v>10600000</v>
      </c>
      <c r="M13" s="93">
        <v>10600000</v>
      </c>
      <c r="N13" s="74" t="s">
        <v>436</v>
      </c>
    </row>
    <row r="14" spans="2:14" s="75" customFormat="1" ht="85.5" customHeight="1">
      <c r="B14" s="76" t="s">
        <v>68</v>
      </c>
      <c r="C14" s="76" t="s">
        <v>170</v>
      </c>
      <c r="D14" s="76" t="s">
        <v>103</v>
      </c>
      <c r="E14" s="76" t="s">
        <v>172</v>
      </c>
      <c r="F14" s="76" t="s">
        <v>78</v>
      </c>
      <c r="G14" s="76" t="s">
        <v>65</v>
      </c>
      <c r="H14" s="76" t="s">
        <v>72</v>
      </c>
      <c r="I14" s="76" t="s">
        <v>173</v>
      </c>
      <c r="J14" s="76" t="s">
        <v>173</v>
      </c>
      <c r="K14" s="77" t="s">
        <v>433</v>
      </c>
      <c r="L14" s="78">
        <v>92450730</v>
      </c>
      <c r="M14" s="94" t="s">
        <v>171</v>
      </c>
      <c r="N14" s="74" t="s">
        <v>175</v>
      </c>
    </row>
    <row r="15" spans="2:14" s="75" customFormat="1" ht="75.75" customHeight="1">
      <c r="B15" s="76" t="s">
        <v>68</v>
      </c>
      <c r="C15" s="76" t="s">
        <v>176</v>
      </c>
      <c r="D15" s="76" t="s">
        <v>103</v>
      </c>
      <c r="E15" s="76" t="s">
        <v>177</v>
      </c>
      <c r="F15" s="76" t="s">
        <v>61</v>
      </c>
      <c r="G15" s="76" t="s">
        <v>65</v>
      </c>
      <c r="H15" s="76" t="s">
        <v>66</v>
      </c>
      <c r="I15" s="76" t="s">
        <v>173</v>
      </c>
      <c r="J15" s="76" t="s">
        <v>173</v>
      </c>
      <c r="K15" s="76"/>
      <c r="L15" s="78">
        <v>11221520</v>
      </c>
      <c r="M15" s="94" t="s">
        <v>171</v>
      </c>
      <c r="N15" s="74" t="s">
        <v>175</v>
      </c>
    </row>
    <row r="16" spans="2:14" s="75" customFormat="1" ht="87.75" customHeight="1">
      <c r="B16" s="76" t="s">
        <v>68</v>
      </c>
      <c r="C16" s="76" t="s">
        <v>178</v>
      </c>
      <c r="D16" s="76" t="s">
        <v>126</v>
      </c>
      <c r="E16" s="76" t="s">
        <v>179</v>
      </c>
      <c r="F16" s="76" t="s">
        <v>49</v>
      </c>
      <c r="G16" s="76" t="s">
        <v>47</v>
      </c>
      <c r="H16" s="76" t="s">
        <v>60</v>
      </c>
      <c r="I16" s="76" t="s">
        <v>180</v>
      </c>
      <c r="J16" s="76" t="s">
        <v>166</v>
      </c>
      <c r="K16" s="76"/>
      <c r="L16" s="78">
        <v>77836020</v>
      </c>
      <c r="M16" s="78">
        <v>62268816</v>
      </c>
      <c r="N16" s="74" t="s">
        <v>175</v>
      </c>
    </row>
    <row r="17" spans="2:14" s="82" customFormat="1" ht="85.5" customHeight="1">
      <c r="B17" s="79" t="s">
        <v>68</v>
      </c>
      <c r="C17" s="79" t="s">
        <v>181</v>
      </c>
      <c r="D17" s="79" t="s">
        <v>103</v>
      </c>
      <c r="E17" s="79" t="s">
        <v>182</v>
      </c>
      <c r="F17" s="79" t="s">
        <v>49</v>
      </c>
      <c r="G17" s="79" t="s">
        <v>47</v>
      </c>
      <c r="H17" s="79" t="s">
        <v>60</v>
      </c>
      <c r="I17" s="79" t="s">
        <v>180</v>
      </c>
      <c r="J17" s="79" t="s">
        <v>180</v>
      </c>
      <c r="K17" s="79"/>
      <c r="L17" s="80">
        <v>58543808</v>
      </c>
      <c r="M17" s="80">
        <v>58543808</v>
      </c>
      <c r="N17" s="81" t="s">
        <v>175</v>
      </c>
    </row>
    <row r="18" spans="2:14" s="82" customFormat="1" ht="102.75" customHeight="1">
      <c r="B18" s="79" t="s">
        <v>68</v>
      </c>
      <c r="C18" s="79" t="s">
        <v>183</v>
      </c>
      <c r="D18" s="79" t="s">
        <v>103</v>
      </c>
      <c r="E18" s="79" t="s">
        <v>182</v>
      </c>
      <c r="F18" s="79" t="s">
        <v>49</v>
      </c>
      <c r="G18" s="79" t="s">
        <v>47</v>
      </c>
      <c r="H18" s="79" t="s">
        <v>60</v>
      </c>
      <c r="I18" s="79" t="s">
        <v>180</v>
      </c>
      <c r="J18" s="79" t="s">
        <v>180</v>
      </c>
      <c r="K18" s="79"/>
      <c r="L18" s="80">
        <v>51149384</v>
      </c>
      <c r="M18" s="80">
        <v>51149384</v>
      </c>
      <c r="N18" s="81" t="s">
        <v>175</v>
      </c>
    </row>
    <row r="19" spans="2:14" s="75" customFormat="1" ht="92.25" customHeight="1">
      <c r="B19" s="76" t="s">
        <v>68</v>
      </c>
      <c r="C19" s="76" t="s">
        <v>184</v>
      </c>
      <c r="D19" s="76" t="s">
        <v>126</v>
      </c>
      <c r="E19" s="76" t="s">
        <v>185</v>
      </c>
      <c r="F19" s="76" t="s">
        <v>49</v>
      </c>
      <c r="G19" s="76" t="s">
        <v>47</v>
      </c>
      <c r="H19" s="76" t="s">
        <v>60</v>
      </c>
      <c r="I19" s="76" t="s">
        <v>180</v>
      </c>
      <c r="J19" s="76" t="s">
        <v>180</v>
      </c>
      <c r="K19" s="76"/>
      <c r="L19" s="78">
        <v>77836020</v>
      </c>
      <c r="M19" s="78">
        <v>62268816</v>
      </c>
      <c r="N19" s="74" t="s">
        <v>175</v>
      </c>
    </row>
    <row r="20" spans="2:14" s="75" customFormat="1" ht="102.75" customHeight="1">
      <c r="B20" s="76" t="s">
        <v>68</v>
      </c>
      <c r="C20" s="76" t="s">
        <v>186</v>
      </c>
      <c r="D20" s="76" t="s">
        <v>126</v>
      </c>
      <c r="E20" s="76" t="s">
        <v>187</v>
      </c>
      <c r="F20" s="76" t="s">
        <v>49</v>
      </c>
      <c r="G20" s="76" t="s">
        <v>47</v>
      </c>
      <c r="H20" s="76" t="s">
        <v>60</v>
      </c>
      <c r="I20" s="76" t="s">
        <v>180</v>
      </c>
      <c r="J20" s="76" t="s">
        <v>180</v>
      </c>
      <c r="K20" s="76"/>
      <c r="L20" s="78">
        <v>73179760</v>
      </c>
      <c r="M20" s="78">
        <v>58543808</v>
      </c>
      <c r="N20" s="74" t="s">
        <v>175</v>
      </c>
    </row>
    <row r="21" spans="2:14" s="71" customFormat="1" ht="102.75" customHeight="1">
      <c r="B21" s="76" t="s">
        <v>68</v>
      </c>
      <c r="C21" s="76" t="s">
        <v>188</v>
      </c>
      <c r="D21" s="76" t="s">
        <v>126</v>
      </c>
      <c r="E21" s="76" t="s">
        <v>189</v>
      </c>
      <c r="F21" s="76" t="s">
        <v>49</v>
      </c>
      <c r="G21" s="76" t="s">
        <v>47</v>
      </c>
      <c r="H21" s="76" t="s">
        <v>60</v>
      </c>
      <c r="I21" s="76" t="s">
        <v>180</v>
      </c>
      <c r="J21" s="76" t="s">
        <v>180</v>
      </c>
      <c r="K21" s="95"/>
      <c r="L21" s="78">
        <v>40000000</v>
      </c>
      <c r="M21" s="78">
        <v>40000000</v>
      </c>
      <c r="N21" s="74" t="s">
        <v>175</v>
      </c>
    </row>
    <row r="22" spans="2:14" s="82" customFormat="1" ht="102.75" customHeight="1">
      <c r="B22" s="79" t="s">
        <v>68</v>
      </c>
      <c r="C22" s="79" t="s">
        <v>190</v>
      </c>
      <c r="D22" s="79" t="s">
        <v>104</v>
      </c>
      <c r="E22" s="79" t="s">
        <v>191</v>
      </c>
      <c r="F22" s="79" t="s">
        <v>73</v>
      </c>
      <c r="G22" s="79" t="s">
        <v>71</v>
      </c>
      <c r="H22" s="79" t="s">
        <v>60</v>
      </c>
      <c r="I22" s="79" t="s">
        <v>180</v>
      </c>
      <c r="J22" s="79" t="s">
        <v>166</v>
      </c>
      <c r="K22" s="76"/>
      <c r="L22" s="83">
        <v>1800000000</v>
      </c>
      <c r="M22" s="84">
        <v>2148259064</v>
      </c>
      <c r="N22" s="81" t="s">
        <v>192</v>
      </c>
    </row>
    <row r="23" spans="2:14" s="75" customFormat="1" ht="102.75" customHeight="1">
      <c r="B23" s="76" t="s">
        <v>68</v>
      </c>
      <c r="C23" s="76" t="s">
        <v>193</v>
      </c>
      <c r="D23" s="76" t="s">
        <v>104</v>
      </c>
      <c r="E23" s="76" t="s">
        <v>194</v>
      </c>
      <c r="F23" s="76" t="s">
        <v>49</v>
      </c>
      <c r="G23" s="76" t="s">
        <v>47</v>
      </c>
      <c r="H23" s="76" t="s">
        <v>77</v>
      </c>
      <c r="I23" s="76" t="s">
        <v>195</v>
      </c>
      <c r="J23" s="76" t="s">
        <v>195</v>
      </c>
      <c r="K23" s="77" t="s">
        <v>433</v>
      </c>
      <c r="L23" s="85">
        <v>26800000</v>
      </c>
      <c r="M23" s="96">
        <v>53832000</v>
      </c>
      <c r="N23" s="74" t="s">
        <v>192</v>
      </c>
    </row>
    <row r="24" spans="2:14" s="75" customFormat="1" ht="102.75" customHeight="1">
      <c r="B24" s="76" t="s">
        <v>68</v>
      </c>
      <c r="C24" s="76" t="s">
        <v>196</v>
      </c>
      <c r="D24" s="76" t="s">
        <v>104</v>
      </c>
      <c r="E24" s="76" t="s">
        <v>198</v>
      </c>
      <c r="F24" s="76" t="s">
        <v>49</v>
      </c>
      <c r="G24" s="76" t="s">
        <v>47</v>
      </c>
      <c r="H24" s="76" t="s">
        <v>82</v>
      </c>
      <c r="I24" s="76" t="s">
        <v>199</v>
      </c>
      <c r="J24" s="76" t="s">
        <v>199</v>
      </c>
      <c r="K24" s="76"/>
      <c r="L24" s="85">
        <v>54380000</v>
      </c>
      <c r="M24" s="96" t="s">
        <v>171</v>
      </c>
      <c r="N24" s="74" t="s">
        <v>192</v>
      </c>
    </row>
    <row r="25" spans="2:14" s="75" customFormat="1" ht="102.75" customHeight="1">
      <c r="B25" s="76" t="s">
        <v>68</v>
      </c>
      <c r="C25" s="76" t="s">
        <v>200</v>
      </c>
      <c r="D25" s="76" t="s">
        <v>104</v>
      </c>
      <c r="E25" s="76" t="s">
        <v>198</v>
      </c>
      <c r="F25" s="76" t="s">
        <v>49</v>
      </c>
      <c r="G25" s="76" t="s">
        <v>47</v>
      </c>
      <c r="H25" s="76" t="s">
        <v>82</v>
      </c>
      <c r="I25" s="76" t="s">
        <v>199</v>
      </c>
      <c r="J25" s="76" t="s">
        <v>199</v>
      </c>
      <c r="K25" s="76"/>
      <c r="L25" s="85">
        <v>54380000</v>
      </c>
      <c r="M25" s="96" t="s">
        <v>171</v>
      </c>
      <c r="N25" s="74" t="s">
        <v>192</v>
      </c>
    </row>
    <row r="26" spans="2:14" s="75" customFormat="1" ht="102.75" customHeight="1">
      <c r="B26" s="76" t="s">
        <v>68</v>
      </c>
      <c r="C26" s="76" t="s">
        <v>201</v>
      </c>
      <c r="D26" s="76" t="s">
        <v>104</v>
      </c>
      <c r="E26" s="76" t="s">
        <v>198</v>
      </c>
      <c r="F26" s="76" t="s">
        <v>49</v>
      </c>
      <c r="G26" s="76" t="s">
        <v>47</v>
      </c>
      <c r="H26" s="76" t="s">
        <v>82</v>
      </c>
      <c r="I26" s="76" t="s">
        <v>199</v>
      </c>
      <c r="J26" s="76" t="s">
        <v>199</v>
      </c>
      <c r="K26" s="76"/>
      <c r="L26" s="85">
        <v>54380000</v>
      </c>
      <c r="M26" s="96" t="s">
        <v>171</v>
      </c>
      <c r="N26" s="74" t="s">
        <v>192</v>
      </c>
    </row>
    <row r="27" spans="2:14" s="75" customFormat="1" ht="102.75" customHeight="1">
      <c r="B27" s="76" t="s">
        <v>68</v>
      </c>
      <c r="C27" s="76" t="s">
        <v>202</v>
      </c>
      <c r="D27" s="76" t="s">
        <v>104</v>
      </c>
      <c r="E27" s="76" t="s">
        <v>203</v>
      </c>
      <c r="F27" s="76" t="s">
        <v>61</v>
      </c>
      <c r="G27" s="76" t="s">
        <v>81</v>
      </c>
      <c r="H27" s="76" t="s">
        <v>72</v>
      </c>
      <c r="I27" s="76" t="s">
        <v>174</v>
      </c>
      <c r="J27" s="76" t="s">
        <v>174</v>
      </c>
      <c r="K27" s="77" t="s">
        <v>433</v>
      </c>
      <c r="L27" s="86">
        <v>86490000</v>
      </c>
      <c r="M27" s="96">
        <v>31000000</v>
      </c>
      <c r="N27" s="74" t="s">
        <v>192</v>
      </c>
    </row>
    <row r="28" spans="2:14" s="75" customFormat="1" ht="102.75" customHeight="1">
      <c r="B28" s="76" t="s">
        <v>68</v>
      </c>
      <c r="C28" s="76" t="s">
        <v>204</v>
      </c>
      <c r="D28" s="76" t="s">
        <v>104</v>
      </c>
      <c r="E28" s="76" t="s">
        <v>205</v>
      </c>
      <c r="F28" s="76" t="s">
        <v>67</v>
      </c>
      <c r="G28" s="76" t="s">
        <v>81</v>
      </c>
      <c r="H28" s="76" t="s">
        <v>92</v>
      </c>
      <c r="I28" s="76" t="s">
        <v>206</v>
      </c>
      <c r="J28" s="76" t="s">
        <v>206</v>
      </c>
      <c r="K28" s="87"/>
      <c r="L28" s="85">
        <v>529000000</v>
      </c>
      <c r="M28" s="96" t="s">
        <v>171</v>
      </c>
      <c r="N28" s="74" t="s">
        <v>192</v>
      </c>
    </row>
    <row r="29" spans="2:14" s="75" customFormat="1" ht="102.75" customHeight="1">
      <c r="B29" s="76" t="s">
        <v>68</v>
      </c>
      <c r="C29" s="76" t="s">
        <v>207</v>
      </c>
      <c r="D29" s="76" t="s">
        <v>104</v>
      </c>
      <c r="E29" s="76" t="s">
        <v>208</v>
      </c>
      <c r="F29" s="76" t="s">
        <v>67</v>
      </c>
      <c r="G29" s="76" t="s">
        <v>81</v>
      </c>
      <c r="H29" s="76" t="s">
        <v>92</v>
      </c>
      <c r="I29" s="76" t="s">
        <v>206</v>
      </c>
      <c r="J29" s="76" t="s">
        <v>206</v>
      </c>
      <c r="K29" s="87"/>
      <c r="L29" s="85">
        <v>300000000</v>
      </c>
      <c r="M29" s="96" t="s">
        <v>171</v>
      </c>
      <c r="N29" s="74" t="s">
        <v>192</v>
      </c>
    </row>
    <row r="30" spans="2:14" s="75" customFormat="1" ht="102.75" customHeight="1">
      <c r="B30" s="76" t="s">
        <v>68</v>
      </c>
      <c r="C30" s="76" t="s">
        <v>209</v>
      </c>
      <c r="D30" s="76" t="s">
        <v>104</v>
      </c>
      <c r="E30" s="97" t="s">
        <v>210</v>
      </c>
      <c r="F30" s="76" t="s">
        <v>67</v>
      </c>
      <c r="G30" s="76" t="s">
        <v>86</v>
      </c>
      <c r="H30" s="76" t="s">
        <v>60</v>
      </c>
      <c r="I30" s="76" t="s">
        <v>166</v>
      </c>
      <c r="J30" s="76"/>
      <c r="K30" s="87"/>
      <c r="L30" s="85">
        <v>420000000</v>
      </c>
      <c r="M30" s="88">
        <v>392224000</v>
      </c>
      <c r="N30" s="74" t="s">
        <v>192</v>
      </c>
    </row>
    <row r="31" spans="2:14" s="75" customFormat="1" ht="102.75" customHeight="1">
      <c r="B31" s="76" t="s">
        <v>68</v>
      </c>
      <c r="C31" s="76" t="s">
        <v>211</v>
      </c>
      <c r="D31" s="72" t="s">
        <v>104</v>
      </c>
      <c r="E31" s="97" t="s">
        <v>212</v>
      </c>
      <c r="F31" s="76" t="s">
        <v>49</v>
      </c>
      <c r="G31" s="73" t="s">
        <v>47</v>
      </c>
      <c r="H31" s="76" t="s">
        <v>72</v>
      </c>
      <c r="I31" s="76" t="s">
        <v>174</v>
      </c>
      <c r="J31" s="76" t="s">
        <v>174</v>
      </c>
      <c r="K31" s="77" t="s">
        <v>433</v>
      </c>
      <c r="L31" s="85">
        <v>93000000</v>
      </c>
      <c r="M31" s="96" t="s">
        <v>171</v>
      </c>
      <c r="N31" s="74" t="s">
        <v>192</v>
      </c>
    </row>
    <row r="32" spans="2:14" s="75" customFormat="1" ht="102.75" customHeight="1">
      <c r="B32" s="76" t="s">
        <v>68</v>
      </c>
      <c r="C32" s="76" t="s">
        <v>213</v>
      </c>
      <c r="D32" s="76" t="s">
        <v>104</v>
      </c>
      <c r="E32" s="76" t="s">
        <v>214</v>
      </c>
      <c r="F32" s="76" t="s">
        <v>49</v>
      </c>
      <c r="G32" s="76" t="s">
        <v>47</v>
      </c>
      <c r="H32" s="76" t="s">
        <v>72</v>
      </c>
      <c r="I32" s="76" t="s">
        <v>174</v>
      </c>
      <c r="J32" s="76" t="s">
        <v>174</v>
      </c>
      <c r="K32" s="77" t="s">
        <v>433</v>
      </c>
      <c r="L32" s="85">
        <v>81600000</v>
      </c>
      <c r="M32" s="96">
        <v>31542120</v>
      </c>
      <c r="N32" s="74" t="s">
        <v>192</v>
      </c>
    </row>
    <row r="33" spans="2:14" s="75" customFormat="1" ht="102.75" customHeight="1">
      <c r="B33" s="76" t="s">
        <v>68</v>
      </c>
      <c r="C33" s="76" t="s">
        <v>215</v>
      </c>
      <c r="D33" s="72" t="s">
        <v>104</v>
      </c>
      <c r="E33" s="97" t="s">
        <v>216</v>
      </c>
      <c r="F33" s="76" t="s">
        <v>49</v>
      </c>
      <c r="G33" s="73" t="s">
        <v>47</v>
      </c>
      <c r="H33" s="76" t="s">
        <v>72</v>
      </c>
      <c r="I33" s="76" t="s">
        <v>174</v>
      </c>
      <c r="J33" s="76" t="s">
        <v>174</v>
      </c>
      <c r="K33" s="77" t="s">
        <v>433</v>
      </c>
      <c r="L33" s="85">
        <v>81600000</v>
      </c>
      <c r="M33" s="96">
        <v>36102015</v>
      </c>
      <c r="N33" s="74" t="s">
        <v>192</v>
      </c>
    </row>
    <row r="34" spans="2:14" s="75" customFormat="1" ht="102.75" customHeight="1">
      <c r="B34" s="76" t="s">
        <v>68</v>
      </c>
      <c r="C34" s="76" t="s">
        <v>217</v>
      </c>
      <c r="D34" s="76" t="s">
        <v>104</v>
      </c>
      <c r="E34" s="76" t="s">
        <v>218</v>
      </c>
      <c r="F34" s="76" t="s">
        <v>49</v>
      </c>
      <c r="G34" s="76" t="s">
        <v>47</v>
      </c>
      <c r="H34" s="76" t="s">
        <v>72</v>
      </c>
      <c r="I34" s="76" t="s">
        <v>174</v>
      </c>
      <c r="J34" s="76" t="s">
        <v>174</v>
      </c>
      <c r="K34" s="77" t="s">
        <v>433</v>
      </c>
      <c r="L34" s="85">
        <v>81600000</v>
      </c>
      <c r="M34" s="96">
        <v>43560000</v>
      </c>
      <c r="N34" s="74" t="s">
        <v>192</v>
      </c>
    </row>
    <row r="35" spans="2:14" s="75" customFormat="1" ht="102.75" customHeight="1">
      <c r="B35" s="76" t="s">
        <v>68</v>
      </c>
      <c r="C35" s="76" t="s">
        <v>219</v>
      </c>
      <c r="D35" s="72" t="s">
        <v>104</v>
      </c>
      <c r="E35" s="97" t="s">
        <v>220</v>
      </c>
      <c r="F35" s="76" t="s">
        <v>49</v>
      </c>
      <c r="G35" s="73" t="s">
        <v>47</v>
      </c>
      <c r="H35" s="76" t="s">
        <v>72</v>
      </c>
      <c r="I35" s="76" t="s">
        <v>174</v>
      </c>
      <c r="J35" s="76" t="s">
        <v>174</v>
      </c>
      <c r="K35" s="77" t="s">
        <v>433</v>
      </c>
      <c r="L35" s="85">
        <v>81600000</v>
      </c>
      <c r="M35" s="96">
        <v>22366176</v>
      </c>
      <c r="N35" s="74" t="s">
        <v>192</v>
      </c>
    </row>
    <row r="36" spans="2:14" s="75" customFormat="1" ht="102.75" customHeight="1">
      <c r="B36" s="76" t="s">
        <v>68</v>
      </c>
      <c r="C36" s="76" t="s">
        <v>221</v>
      </c>
      <c r="D36" s="76" t="s">
        <v>104</v>
      </c>
      <c r="E36" s="76" t="s">
        <v>220</v>
      </c>
      <c r="F36" s="76" t="s">
        <v>49</v>
      </c>
      <c r="G36" s="76" t="s">
        <v>47</v>
      </c>
      <c r="H36" s="76" t="s">
        <v>72</v>
      </c>
      <c r="I36" s="76" t="s">
        <v>174</v>
      </c>
      <c r="J36" s="76" t="s">
        <v>174</v>
      </c>
      <c r="K36" s="77" t="s">
        <v>433</v>
      </c>
      <c r="L36" s="85">
        <v>81600000</v>
      </c>
      <c r="M36" s="96" t="s">
        <v>171</v>
      </c>
      <c r="N36" s="74" t="s">
        <v>192</v>
      </c>
    </row>
    <row r="37" spans="2:14" s="75" customFormat="1" ht="102.75" customHeight="1">
      <c r="B37" s="76" t="s">
        <v>68</v>
      </c>
      <c r="C37" s="76" t="s">
        <v>222</v>
      </c>
      <c r="D37" s="72" t="s">
        <v>104</v>
      </c>
      <c r="E37" s="97" t="s">
        <v>220</v>
      </c>
      <c r="F37" s="76" t="s">
        <v>49</v>
      </c>
      <c r="G37" s="73" t="s">
        <v>47</v>
      </c>
      <c r="H37" s="76" t="s">
        <v>72</v>
      </c>
      <c r="I37" s="76" t="s">
        <v>174</v>
      </c>
      <c r="J37" s="76" t="s">
        <v>174</v>
      </c>
      <c r="K37" s="77" t="s">
        <v>434</v>
      </c>
      <c r="L37" s="85">
        <v>81600000</v>
      </c>
      <c r="M37" s="96" t="s">
        <v>171</v>
      </c>
      <c r="N37" s="74" t="s">
        <v>192</v>
      </c>
    </row>
    <row r="38" spans="2:14" s="75" customFormat="1" ht="102.75" customHeight="1">
      <c r="B38" s="76" t="s">
        <v>68</v>
      </c>
      <c r="C38" s="76" t="s">
        <v>223</v>
      </c>
      <c r="D38" s="76" t="s">
        <v>104</v>
      </c>
      <c r="E38" s="76" t="s">
        <v>220</v>
      </c>
      <c r="F38" s="76" t="s">
        <v>49</v>
      </c>
      <c r="G38" s="76" t="s">
        <v>47</v>
      </c>
      <c r="H38" s="76" t="s">
        <v>72</v>
      </c>
      <c r="I38" s="76" t="s">
        <v>174</v>
      </c>
      <c r="J38" s="76" t="s">
        <v>174</v>
      </c>
      <c r="K38" s="77" t="s">
        <v>433</v>
      </c>
      <c r="L38" s="85">
        <v>81600000</v>
      </c>
      <c r="M38" s="96" t="s">
        <v>171</v>
      </c>
      <c r="N38" s="74" t="s">
        <v>192</v>
      </c>
    </row>
    <row r="39" spans="2:14" s="75" customFormat="1" ht="102.75" customHeight="1">
      <c r="B39" s="76" t="s">
        <v>68</v>
      </c>
      <c r="C39" s="76" t="s">
        <v>224</v>
      </c>
      <c r="D39" s="72" t="s">
        <v>104</v>
      </c>
      <c r="E39" s="97" t="s">
        <v>225</v>
      </c>
      <c r="F39" s="76" t="s">
        <v>67</v>
      </c>
      <c r="G39" s="73" t="s">
        <v>91</v>
      </c>
      <c r="H39" s="76" t="s">
        <v>72</v>
      </c>
      <c r="I39" s="76" t="s">
        <v>174</v>
      </c>
      <c r="J39" s="76" t="s">
        <v>174</v>
      </c>
      <c r="K39" s="77" t="s">
        <v>433</v>
      </c>
      <c r="L39" s="85">
        <v>800000000</v>
      </c>
      <c r="M39" s="96" t="s">
        <v>171</v>
      </c>
      <c r="N39" s="74" t="s">
        <v>192</v>
      </c>
    </row>
    <row r="40" spans="2:14" s="75" customFormat="1" ht="102.75" customHeight="1">
      <c r="B40" s="76" t="s">
        <v>68</v>
      </c>
      <c r="C40" s="76" t="s">
        <v>226</v>
      </c>
      <c r="D40" s="76" t="s">
        <v>104</v>
      </c>
      <c r="E40" s="76" t="s">
        <v>227</v>
      </c>
      <c r="F40" s="76" t="s">
        <v>61</v>
      </c>
      <c r="G40" s="76" t="s">
        <v>65</v>
      </c>
      <c r="H40" s="76" t="s">
        <v>72</v>
      </c>
      <c r="I40" s="76" t="s">
        <v>174</v>
      </c>
      <c r="J40" s="76" t="s">
        <v>174</v>
      </c>
      <c r="K40" s="77" t="s">
        <v>433</v>
      </c>
      <c r="L40" s="85">
        <v>240000000</v>
      </c>
      <c r="M40" s="96">
        <v>23000000</v>
      </c>
      <c r="N40" s="74" t="s">
        <v>192</v>
      </c>
    </row>
    <row r="41" spans="2:14" s="75" customFormat="1" ht="102.75" customHeight="1">
      <c r="B41" s="76" t="s">
        <v>68</v>
      </c>
      <c r="C41" s="76" t="s">
        <v>228</v>
      </c>
      <c r="D41" s="72" t="s">
        <v>104</v>
      </c>
      <c r="E41" s="97" t="s">
        <v>229</v>
      </c>
      <c r="F41" s="76" t="s">
        <v>61</v>
      </c>
      <c r="G41" s="73" t="s">
        <v>65</v>
      </c>
      <c r="H41" s="76" t="s">
        <v>72</v>
      </c>
      <c r="I41" s="76" t="s">
        <v>174</v>
      </c>
      <c r="J41" s="76" t="s">
        <v>174</v>
      </c>
      <c r="K41" s="77" t="s">
        <v>433</v>
      </c>
      <c r="L41" s="85">
        <v>450000</v>
      </c>
      <c r="M41" s="96" t="s">
        <v>171</v>
      </c>
      <c r="N41" s="74" t="s">
        <v>192</v>
      </c>
    </row>
    <row r="42" spans="2:14" s="75" customFormat="1" ht="102.75" customHeight="1">
      <c r="B42" s="76" t="s">
        <v>68</v>
      </c>
      <c r="C42" s="76" t="s">
        <v>230</v>
      </c>
      <c r="D42" s="76" t="s">
        <v>104</v>
      </c>
      <c r="E42" s="76" t="s">
        <v>231</v>
      </c>
      <c r="F42" s="76" t="s">
        <v>67</v>
      </c>
      <c r="G42" s="76" t="s">
        <v>91</v>
      </c>
      <c r="H42" s="76" t="s">
        <v>72</v>
      </c>
      <c r="I42" s="76" t="s">
        <v>174</v>
      </c>
      <c r="J42" s="76" t="s">
        <v>174</v>
      </c>
      <c r="K42" s="77" t="s">
        <v>433</v>
      </c>
      <c r="L42" s="85">
        <v>394000000</v>
      </c>
      <c r="M42" s="96" t="s">
        <v>171</v>
      </c>
      <c r="N42" s="74" t="s">
        <v>192</v>
      </c>
    </row>
    <row r="43" spans="2:14" s="75" customFormat="1" ht="102.75" customHeight="1">
      <c r="B43" s="76" t="s">
        <v>68</v>
      </c>
      <c r="C43" s="76" t="s">
        <v>232</v>
      </c>
      <c r="D43" s="72" t="s">
        <v>104</v>
      </c>
      <c r="E43" s="97" t="s">
        <v>233</v>
      </c>
      <c r="F43" s="76" t="s">
        <v>49</v>
      </c>
      <c r="G43" s="73" t="s">
        <v>47</v>
      </c>
      <c r="H43" s="76" t="s">
        <v>72</v>
      </c>
      <c r="I43" s="76" t="s">
        <v>174</v>
      </c>
      <c r="J43" s="76" t="s">
        <v>174</v>
      </c>
      <c r="K43" s="77" t="s">
        <v>433</v>
      </c>
      <c r="L43" s="85">
        <v>57600000</v>
      </c>
      <c r="M43" s="96" t="s">
        <v>171</v>
      </c>
      <c r="N43" s="74" t="s">
        <v>192</v>
      </c>
    </row>
    <row r="44" spans="2:14" s="75" customFormat="1" ht="102.75" customHeight="1">
      <c r="B44" s="76" t="s">
        <v>68</v>
      </c>
      <c r="C44" s="76" t="s">
        <v>234</v>
      </c>
      <c r="D44" s="76" t="s">
        <v>104</v>
      </c>
      <c r="E44" s="76" t="s">
        <v>235</v>
      </c>
      <c r="F44" s="76" t="s">
        <v>49</v>
      </c>
      <c r="G44" s="76" t="s">
        <v>47</v>
      </c>
      <c r="H44" s="76" t="s">
        <v>72</v>
      </c>
      <c r="I44" s="76" t="s">
        <v>174</v>
      </c>
      <c r="J44" s="76" t="s">
        <v>174</v>
      </c>
      <c r="K44" s="77" t="s">
        <v>433</v>
      </c>
      <c r="L44" s="85">
        <v>81600000</v>
      </c>
      <c r="M44" s="96">
        <v>62000000</v>
      </c>
      <c r="N44" s="74" t="s">
        <v>192</v>
      </c>
    </row>
    <row r="45" spans="2:14" s="75" customFormat="1" ht="102.75" customHeight="1">
      <c r="B45" s="76" t="s">
        <v>68</v>
      </c>
      <c r="C45" s="76" t="s">
        <v>236</v>
      </c>
      <c r="D45" s="72" t="s">
        <v>104</v>
      </c>
      <c r="E45" s="76" t="s">
        <v>237</v>
      </c>
      <c r="F45" s="76" t="s">
        <v>49</v>
      </c>
      <c r="G45" s="73" t="s">
        <v>47</v>
      </c>
      <c r="H45" s="76" t="s">
        <v>72</v>
      </c>
      <c r="I45" s="76" t="s">
        <v>174</v>
      </c>
      <c r="J45" s="76" t="s">
        <v>174</v>
      </c>
      <c r="K45" s="77" t="s">
        <v>433</v>
      </c>
      <c r="L45" s="85">
        <v>81600000</v>
      </c>
      <c r="M45" s="96">
        <v>51000000</v>
      </c>
      <c r="N45" s="74" t="s">
        <v>192</v>
      </c>
    </row>
    <row r="46" spans="2:14" s="75" customFormat="1" ht="102.75" customHeight="1">
      <c r="B46" s="76" t="s">
        <v>68</v>
      </c>
      <c r="C46" s="76" t="s">
        <v>238</v>
      </c>
      <c r="D46" s="76" t="s">
        <v>104</v>
      </c>
      <c r="E46" s="76" t="s">
        <v>239</v>
      </c>
      <c r="F46" s="76" t="s">
        <v>49</v>
      </c>
      <c r="G46" s="76" t="s">
        <v>47</v>
      </c>
      <c r="H46" s="76" t="s">
        <v>72</v>
      </c>
      <c r="I46" s="76" t="s">
        <v>174</v>
      </c>
      <c r="J46" s="76" t="s">
        <v>174</v>
      </c>
      <c r="K46" s="77" t="s">
        <v>433</v>
      </c>
      <c r="L46" s="85">
        <v>81600000</v>
      </c>
      <c r="M46" s="96">
        <v>66375000</v>
      </c>
      <c r="N46" s="74" t="s">
        <v>192</v>
      </c>
    </row>
    <row r="47" spans="2:14" s="75" customFormat="1" ht="102.75" customHeight="1">
      <c r="B47" s="76" t="s">
        <v>68</v>
      </c>
      <c r="C47" s="76" t="s">
        <v>240</v>
      </c>
      <c r="D47" s="72" t="s">
        <v>104</v>
      </c>
      <c r="E47" s="76" t="s">
        <v>235</v>
      </c>
      <c r="F47" s="76" t="s">
        <v>49</v>
      </c>
      <c r="G47" s="73" t="s">
        <v>47</v>
      </c>
      <c r="H47" s="76" t="s">
        <v>72</v>
      </c>
      <c r="I47" s="76" t="s">
        <v>174</v>
      </c>
      <c r="J47" s="76" t="s">
        <v>174</v>
      </c>
      <c r="K47" s="77" t="s">
        <v>433</v>
      </c>
      <c r="L47" s="85">
        <v>81600000</v>
      </c>
      <c r="M47" s="96">
        <v>20000000</v>
      </c>
      <c r="N47" s="74" t="s">
        <v>192</v>
      </c>
    </row>
    <row r="48" spans="2:14" s="75" customFormat="1" ht="102.75" customHeight="1">
      <c r="B48" s="76" t="s">
        <v>68</v>
      </c>
      <c r="C48" s="76" t="s">
        <v>241</v>
      </c>
      <c r="D48" s="76" t="s">
        <v>104</v>
      </c>
      <c r="E48" s="76" t="s">
        <v>235</v>
      </c>
      <c r="F48" s="76" t="s">
        <v>49</v>
      </c>
      <c r="G48" s="76" t="s">
        <v>47</v>
      </c>
      <c r="H48" s="76" t="s">
        <v>72</v>
      </c>
      <c r="I48" s="76" t="s">
        <v>174</v>
      </c>
      <c r="J48" s="76" t="s">
        <v>174</v>
      </c>
      <c r="K48" s="77" t="s">
        <v>433</v>
      </c>
      <c r="L48" s="85">
        <v>81600000</v>
      </c>
      <c r="M48" s="96">
        <v>72500000</v>
      </c>
      <c r="N48" s="74" t="s">
        <v>192</v>
      </c>
    </row>
    <row r="49" spans="2:14" s="75" customFormat="1" ht="102.75" customHeight="1">
      <c r="B49" s="76" t="s">
        <v>68</v>
      </c>
      <c r="C49" s="76" t="s">
        <v>242</v>
      </c>
      <c r="D49" s="72" t="s">
        <v>104</v>
      </c>
      <c r="E49" s="76" t="s">
        <v>243</v>
      </c>
      <c r="F49" s="76" t="s">
        <v>49</v>
      </c>
      <c r="G49" s="73" t="s">
        <v>47</v>
      </c>
      <c r="H49" s="76" t="s">
        <v>72</v>
      </c>
      <c r="I49" s="76" t="s">
        <v>174</v>
      </c>
      <c r="J49" s="76" t="s">
        <v>174</v>
      </c>
      <c r="K49" s="77" t="s">
        <v>433</v>
      </c>
      <c r="L49" s="85">
        <v>81600000</v>
      </c>
      <c r="M49" s="96">
        <v>66375000</v>
      </c>
      <c r="N49" s="74" t="s">
        <v>192</v>
      </c>
    </row>
    <row r="50" spans="2:14" s="75" customFormat="1" ht="102.75" customHeight="1">
      <c r="B50" s="76" t="s">
        <v>68</v>
      </c>
      <c r="C50" s="76" t="s">
        <v>244</v>
      </c>
      <c r="D50" s="76" t="s">
        <v>104</v>
      </c>
      <c r="E50" s="76" t="s">
        <v>245</v>
      </c>
      <c r="F50" s="76" t="s">
        <v>49</v>
      </c>
      <c r="G50" s="76" t="s">
        <v>47</v>
      </c>
      <c r="H50" s="76" t="s">
        <v>72</v>
      </c>
      <c r="I50" s="76" t="s">
        <v>174</v>
      </c>
      <c r="J50" s="76" t="s">
        <v>174</v>
      </c>
      <c r="K50" s="77" t="s">
        <v>433</v>
      </c>
      <c r="L50" s="85">
        <v>81600000</v>
      </c>
      <c r="M50" s="96">
        <v>66375000</v>
      </c>
      <c r="N50" s="74" t="s">
        <v>192</v>
      </c>
    </row>
    <row r="51" spans="2:14" s="75" customFormat="1" ht="102.75" customHeight="1">
      <c r="B51" s="76" t="s">
        <v>68</v>
      </c>
      <c r="C51" s="76" t="s">
        <v>246</v>
      </c>
      <c r="D51" s="72" t="s">
        <v>104</v>
      </c>
      <c r="E51" s="76" t="s">
        <v>243</v>
      </c>
      <c r="F51" s="76" t="s">
        <v>49</v>
      </c>
      <c r="G51" s="73" t="s">
        <v>47</v>
      </c>
      <c r="H51" s="76" t="s">
        <v>72</v>
      </c>
      <c r="I51" s="76" t="s">
        <v>174</v>
      </c>
      <c r="J51" s="76" t="s">
        <v>174</v>
      </c>
      <c r="K51" s="77" t="s">
        <v>433</v>
      </c>
      <c r="L51" s="85">
        <v>81600000</v>
      </c>
      <c r="M51" s="96">
        <v>66375000</v>
      </c>
      <c r="N51" s="74" t="s">
        <v>192</v>
      </c>
    </row>
    <row r="52" spans="2:14" s="75" customFormat="1" ht="102.75" customHeight="1">
      <c r="B52" s="76" t="s">
        <v>68</v>
      </c>
      <c r="C52" s="76" t="s">
        <v>247</v>
      </c>
      <c r="D52" s="76" t="s">
        <v>104</v>
      </c>
      <c r="E52" s="76" t="s">
        <v>248</v>
      </c>
      <c r="F52" s="76" t="s">
        <v>49</v>
      </c>
      <c r="G52" s="76" t="s">
        <v>47</v>
      </c>
      <c r="H52" s="76" t="s">
        <v>72</v>
      </c>
      <c r="I52" s="76" t="s">
        <v>174</v>
      </c>
      <c r="J52" s="76" t="s">
        <v>174</v>
      </c>
      <c r="K52" s="77" t="s">
        <v>433</v>
      </c>
      <c r="L52" s="85">
        <v>81600000</v>
      </c>
      <c r="M52" s="96">
        <v>66375000</v>
      </c>
      <c r="N52" s="74" t="s">
        <v>192</v>
      </c>
    </row>
    <row r="53" spans="2:14" s="75" customFormat="1" ht="102.75" customHeight="1">
      <c r="B53" s="76" t="s">
        <v>68</v>
      </c>
      <c r="C53" s="76" t="s">
        <v>249</v>
      </c>
      <c r="D53" s="72" t="s">
        <v>104</v>
      </c>
      <c r="E53" s="76" t="s">
        <v>248</v>
      </c>
      <c r="F53" s="76" t="s">
        <v>49</v>
      </c>
      <c r="G53" s="73" t="s">
        <v>47</v>
      </c>
      <c r="H53" s="76" t="s">
        <v>72</v>
      </c>
      <c r="I53" s="76" t="s">
        <v>174</v>
      </c>
      <c r="J53" s="76" t="s">
        <v>174</v>
      </c>
      <c r="K53" s="77" t="s">
        <v>433</v>
      </c>
      <c r="L53" s="85">
        <v>81600000</v>
      </c>
      <c r="M53" s="96">
        <v>66375000</v>
      </c>
      <c r="N53" s="74" t="s">
        <v>192</v>
      </c>
    </row>
    <row r="54" spans="2:14" s="75" customFormat="1" ht="102.75" customHeight="1">
      <c r="B54" s="76" t="s">
        <v>68</v>
      </c>
      <c r="C54" s="76" t="s">
        <v>250</v>
      </c>
      <c r="D54" s="76" t="s">
        <v>104</v>
      </c>
      <c r="E54" s="76" t="s">
        <v>248</v>
      </c>
      <c r="F54" s="76" t="s">
        <v>49</v>
      </c>
      <c r="G54" s="76" t="s">
        <v>47</v>
      </c>
      <c r="H54" s="76" t="s">
        <v>72</v>
      </c>
      <c r="I54" s="76" t="s">
        <v>174</v>
      </c>
      <c r="J54" s="76" t="s">
        <v>174</v>
      </c>
      <c r="K54" s="77" t="s">
        <v>433</v>
      </c>
      <c r="L54" s="85">
        <v>81600000</v>
      </c>
      <c r="M54" s="96">
        <v>66375000</v>
      </c>
      <c r="N54" s="74" t="s">
        <v>192</v>
      </c>
    </row>
    <row r="55" spans="2:14" s="75" customFormat="1" ht="102.75" customHeight="1">
      <c r="B55" s="76" t="s">
        <v>68</v>
      </c>
      <c r="C55" s="76" t="s">
        <v>251</v>
      </c>
      <c r="D55" s="72" t="s">
        <v>104</v>
      </c>
      <c r="E55" s="97" t="s">
        <v>252</v>
      </c>
      <c r="F55" s="76" t="s">
        <v>49</v>
      </c>
      <c r="G55" s="73" t="s">
        <v>47</v>
      </c>
      <c r="H55" s="76" t="s">
        <v>72</v>
      </c>
      <c r="I55" s="76" t="s">
        <v>174</v>
      </c>
      <c r="J55" s="76" t="s">
        <v>174</v>
      </c>
      <c r="K55" s="77" t="s">
        <v>433</v>
      </c>
      <c r="L55" s="85">
        <v>81600000</v>
      </c>
      <c r="M55" s="96">
        <v>46701612</v>
      </c>
      <c r="N55" s="74" t="s">
        <v>192</v>
      </c>
    </row>
    <row r="56" spans="2:14" s="75" customFormat="1" ht="102.75" customHeight="1">
      <c r="B56" s="76" t="s">
        <v>68</v>
      </c>
      <c r="C56" s="76" t="s">
        <v>253</v>
      </c>
      <c r="D56" s="76" t="s">
        <v>104</v>
      </c>
      <c r="E56" s="76" t="s">
        <v>254</v>
      </c>
      <c r="F56" s="76" t="s">
        <v>49</v>
      </c>
      <c r="G56" s="76" t="s">
        <v>47</v>
      </c>
      <c r="H56" s="76" t="s">
        <v>72</v>
      </c>
      <c r="I56" s="76" t="s">
        <v>174</v>
      </c>
      <c r="J56" s="76" t="s">
        <v>174</v>
      </c>
      <c r="K56" s="77" t="s">
        <v>433</v>
      </c>
      <c r="L56" s="85">
        <v>81600000</v>
      </c>
      <c r="M56" s="96" t="s">
        <v>171</v>
      </c>
      <c r="N56" s="74" t="s">
        <v>192</v>
      </c>
    </row>
    <row r="57" spans="2:14" s="75" customFormat="1" ht="102.75" customHeight="1">
      <c r="B57" s="76" t="s">
        <v>68</v>
      </c>
      <c r="C57" s="76" t="s">
        <v>255</v>
      </c>
      <c r="D57" s="72" t="s">
        <v>104</v>
      </c>
      <c r="E57" s="97" t="s">
        <v>256</v>
      </c>
      <c r="F57" s="76" t="s">
        <v>49</v>
      </c>
      <c r="G57" s="73" t="s">
        <v>47</v>
      </c>
      <c r="H57" s="76" t="s">
        <v>72</v>
      </c>
      <c r="I57" s="76" t="s">
        <v>174</v>
      </c>
      <c r="J57" s="76" t="s">
        <v>174</v>
      </c>
      <c r="K57" s="77" t="s">
        <v>433</v>
      </c>
      <c r="L57" s="85">
        <v>81600000</v>
      </c>
      <c r="M57" s="96">
        <v>72000000</v>
      </c>
      <c r="N57" s="74" t="s">
        <v>192</v>
      </c>
    </row>
    <row r="58" spans="2:14" s="75" customFormat="1" ht="102.75" customHeight="1">
      <c r="B58" s="76" t="s">
        <v>68</v>
      </c>
      <c r="C58" s="76" t="s">
        <v>257</v>
      </c>
      <c r="D58" s="76" t="s">
        <v>104</v>
      </c>
      <c r="E58" s="76" t="s">
        <v>258</v>
      </c>
      <c r="F58" s="76" t="s">
        <v>49</v>
      </c>
      <c r="G58" s="76" t="s">
        <v>47</v>
      </c>
      <c r="H58" s="76" t="s">
        <v>72</v>
      </c>
      <c r="I58" s="76" t="s">
        <v>174</v>
      </c>
      <c r="J58" s="76" t="s">
        <v>174</v>
      </c>
      <c r="K58" s="77" t="s">
        <v>433</v>
      </c>
      <c r="L58" s="85">
        <v>81600000</v>
      </c>
      <c r="M58" s="96" t="s">
        <v>171</v>
      </c>
      <c r="N58" s="74" t="s">
        <v>192</v>
      </c>
    </row>
    <row r="59" spans="2:14" s="75" customFormat="1" ht="102.75" customHeight="1">
      <c r="B59" s="76" t="s">
        <v>68</v>
      </c>
      <c r="C59" s="76" t="s">
        <v>259</v>
      </c>
      <c r="D59" s="72" t="s">
        <v>104</v>
      </c>
      <c r="E59" s="97" t="s">
        <v>260</v>
      </c>
      <c r="F59" s="76" t="s">
        <v>49</v>
      </c>
      <c r="G59" s="73" t="s">
        <v>47</v>
      </c>
      <c r="H59" s="76" t="s">
        <v>72</v>
      </c>
      <c r="I59" s="76" t="s">
        <v>174</v>
      </c>
      <c r="J59" s="76" t="s">
        <v>174</v>
      </c>
      <c r="K59" s="77" t="s">
        <v>433</v>
      </c>
      <c r="L59" s="85">
        <v>81600000</v>
      </c>
      <c r="M59" s="96" t="s">
        <v>171</v>
      </c>
      <c r="N59" s="74" t="s">
        <v>192</v>
      </c>
    </row>
    <row r="60" spans="2:14" s="75" customFormat="1" ht="102.75" customHeight="1">
      <c r="B60" s="76" t="s">
        <v>68</v>
      </c>
      <c r="C60" s="76" t="s">
        <v>261</v>
      </c>
      <c r="D60" s="76" t="s">
        <v>104</v>
      </c>
      <c r="E60" s="76" t="s">
        <v>262</v>
      </c>
      <c r="F60" s="76" t="s">
        <v>49</v>
      </c>
      <c r="G60" s="76" t="s">
        <v>47</v>
      </c>
      <c r="H60" s="76" t="s">
        <v>72</v>
      </c>
      <c r="I60" s="76" t="s">
        <v>174</v>
      </c>
      <c r="J60" s="76" t="s">
        <v>174</v>
      </c>
      <c r="K60" s="77" t="s">
        <v>433</v>
      </c>
      <c r="L60" s="85">
        <v>81600000</v>
      </c>
      <c r="M60" s="96" t="s">
        <v>171</v>
      </c>
      <c r="N60" s="74" t="s">
        <v>192</v>
      </c>
    </row>
    <row r="61" spans="2:14" s="75" customFormat="1" ht="102.75" customHeight="1">
      <c r="B61" s="76" t="s">
        <v>68</v>
      </c>
      <c r="C61" s="76" t="s">
        <v>263</v>
      </c>
      <c r="D61" s="72" t="s">
        <v>104</v>
      </c>
      <c r="E61" s="97" t="s">
        <v>264</v>
      </c>
      <c r="F61" s="76" t="s">
        <v>49</v>
      </c>
      <c r="G61" s="73" t="s">
        <v>47</v>
      </c>
      <c r="H61" s="76" t="s">
        <v>72</v>
      </c>
      <c r="I61" s="76" t="s">
        <v>174</v>
      </c>
      <c r="J61" s="76" t="s">
        <v>174</v>
      </c>
      <c r="K61" s="77" t="s">
        <v>433</v>
      </c>
      <c r="L61" s="85">
        <v>81600000</v>
      </c>
      <c r="M61" s="96">
        <v>42000000</v>
      </c>
      <c r="N61" s="74" t="s">
        <v>192</v>
      </c>
    </row>
    <row r="62" spans="2:14" s="75" customFormat="1" ht="102.75" customHeight="1">
      <c r="B62" s="76" t="s">
        <v>68</v>
      </c>
      <c r="C62" s="76" t="s">
        <v>265</v>
      </c>
      <c r="D62" s="76" t="s">
        <v>104</v>
      </c>
      <c r="E62" s="76" t="s">
        <v>264</v>
      </c>
      <c r="F62" s="76" t="s">
        <v>49</v>
      </c>
      <c r="G62" s="76" t="s">
        <v>47</v>
      </c>
      <c r="H62" s="76" t="s">
        <v>72</v>
      </c>
      <c r="I62" s="76" t="s">
        <v>174</v>
      </c>
      <c r="J62" s="76" t="s">
        <v>174</v>
      </c>
      <c r="K62" s="77" t="s">
        <v>433</v>
      </c>
      <c r="L62" s="85">
        <v>81600000</v>
      </c>
      <c r="M62" s="96">
        <v>42000000</v>
      </c>
      <c r="N62" s="74" t="s">
        <v>192</v>
      </c>
    </row>
    <row r="63" spans="2:14" s="75" customFormat="1" ht="102.75" customHeight="1">
      <c r="B63" s="76" t="s">
        <v>68</v>
      </c>
      <c r="C63" s="76" t="s">
        <v>266</v>
      </c>
      <c r="D63" s="72" t="s">
        <v>104</v>
      </c>
      <c r="E63" s="97" t="s">
        <v>264</v>
      </c>
      <c r="F63" s="76" t="s">
        <v>49</v>
      </c>
      <c r="G63" s="73" t="s">
        <v>47</v>
      </c>
      <c r="H63" s="76" t="s">
        <v>72</v>
      </c>
      <c r="I63" s="76" t="s">
        <v>174</v>
      </c>
      <c r="J63" s="76" t="s">
        <v>174</v>
      </c>
      <c r="K63" s="77" t="s">
        <v>433</v>
      </c>
      <c r="L63" s="85">
        <v>81600000</v>
      </c>
      <c r="M63" s="96">
        <v>13300000</v>
      </c>
      <c r="N63" s="74" t="s">
        <v>192</v>
      </c>
    </row>
    <row r="64" spans="2:14" s="75" customFormat="1" ht="102.75" customHeight="1">
      <c r="B64" s="76" t="s">
        <v>68</v>
      </c>
      <c r="C64" s="76" t="s">
        <v>267</v>
      </c>
      <c r="D64" s="76" t="s">
        <v>104</v>
      </c>
      <c r="E64" s="76" t="s">
        <v>264</v>
      </c>
      <c r="F64" s="76" t="s">
        <v>49</v>
      </c>
      <c r="G64" s="76" t="s">
        <v>47</v>
      </c>
      <c r="H64" s="76" t="s">
        <v>72</v>
      </c>
      <c r="I64" s="76" t="s">
        <v>174</v>
      </c>
      <c r="J64" s="76" t="s">
        <v>174</v>
      </c>
      <c r="K64" s="77" t="s">
        <v>433</v>
      </c>
      <c r="L64" s="85">
        <v>81600000</v>
      </c>
      <c r="M64" s="96">
        <v>10500000</v>
      </c>
      <c r="N64" s="74" t="s">
        <v>192</v>
      </c>
    </row>
    <row r="65" spans="2:14" s="75" customFormat="1" ht="102.75" customHeight="1">
      <c r="B65" s="76" t="s">
        <v>68</v>
      </c>
      <c r="C65" s="76" t="s">
        <v>268</v>
      </c>
      <c r="D65" s="72" t="s">
        <v>104</v>
      </c>
      <c r="E65" s="97" t="s">
        <v>264</v>
      </c>
      <c r="F65" s="76" t="s">
        <v>49</v>
      </c>
      <c r="G65" s="73" t="s">
        <v>47</v>
      </c>
      <c r="H65" s="76" t="s">
        <v>72</v>
      </c>
      <c r="I65" s="76" t="s">
        <v>174</v>
      </c>
      <c r="J65" s="76" t="s">
        <v>174</v>
      </c>
      <c r="K65" s="77" t="s">
        <v>433</v>
      </c>
      <c r="L65" s="85">
        <v>81600000</v>
      </c>
      <c r="M65" s="96">
        <v>22085000</v>
      </c>
      <c r="N65" s="74" t="s">
        <v>192</v>
      </c>
    </row>
    <row r="66" spans="2:14" s="75" customFormat="1" ht="102.75" customHeight="1">
      <c r="B66" s="76" t="s">
        <v>68</v>
      </c>
      <c r="C66" s="76" t="s">
        <v>269</v>
      </c>
      <c r="D66" s="76" t="s">
        <v>104</v>
      </c>
      <c r="E66" s="76" t="s">
        <v>264</v>
      </c>
      <c r="F66" s="76" t="s">
        <v>49</v>
      </c>
      <c r="G66" s="76" t="s">
        <v>47</v>
      </c>
      <c r="H66" s="76" t="s">
        <v>72</v>
      </c>
      <c r="I66" s="76" t="s">
        <v>174</v>
      </c>
      <c r="J66" s="76" t="s">
        <v>174</v>
      </c>
      <c r="K66" s="77" t="s">
        <v>433</v>
      </c>
      <c r="L66" s="85">
        <v>81600000</v>
      </c>
      <c r="M66" s="96">
        <v>22050000</v>
      </c>
      <c r="N66" s="74" t="s">
        <v>192</v>
      </c>
    </row>
    <row r="67" spans="2:14" s="75" customFormat="1" ht="102.75" customHeight="1">
      <c r="B67" s="76" t="s">
        <v>68</v>
      </c>
      <c r="C67" s="76" t="s">
        <v>270</v>
      </c>
      <c r="D67" s="72" t="s">
        <v>104</v>
      </c>
      <c r="E67" s="97" t="s">
        <v>264</v>
      </c>
      <c r="F67" s="76" t="s">
        <v>49</v>
      </c>
      <c r="G67" s="73" t="s">
        <v>47</v>
      </c>
      <c r="H67" s="76" t="s">
        <v>72</v>
      </c>
      <c r="I67" s="76" t="s">
        <v>174</v>
      </c>
      <c r="J67" s="76" t="s">
        <v>174</v>
      </c>
      <c r="K67" s="77" t="s">
        <v>433</v>
      </c>
      <c r="L67" s="85">
        <v>81600000</v>
      </c>
      <c r="M67" s="96">
        <v>11550000</v>
      </c>
      <c r="N67" s="74" t="s">
        <v>192</v>
      </c>
    </row>
    <row r="68" spans="2:14" s="75" customFormat="1" ht="102.75" customHeight="1">
      <c r="B68" s="76" t="s">
        <v>68</v>
      </c>
      <c r="C68" s="76" t="s">
        <v>271</v>
      </c>
      <c r="D68" s="76" t="s">
        <v>104</v>
      </c>
      <c r="E68" s="76" t="s">
        <v>272</v>
      </c>
      <c r="F68" s="76" t="s">
        <v>49</v>
      </c>
      <c r="G68" s="76" t="s">
        <v>47</v>
      </c>
      <c r="H68" s="76" t="s">
        <v>72</v>
      </c>
      <c r="I68" s="76" t="s">
        <v>174</v>
      </c>
      <c r="J68" s="76" t="s">
        <v>174</v>
      </c>
      <c r="K68" s="77" t="s">
        <v>433</v>
      </c>
      <c r="L68" s="85">
        <v>20000000</v>
      </c>
      <c r="M68" s="96" t="s">
        <v>171</v>
      </c>
      <c r="N68" s="74" t="s">
        <v>192</v>
      </c>
    </row>
    <row r="69" spans="2:14" s="75" customFormat="1" ht="102.75" customHeight="1">
      <c r="B69" s="76" t="s">
        <v>68</v>
      </c>
      <c r="C69" s="76" t="s">
        <v>273</v>
      </c>
      <c r="D69" s="72" t="s">
        <v>104</v>
      </c>
      <c r="E69" s="97" t="s">
        <v>274</v>
      </c>
      <c r="F69" s="76" t="s">
        <v>49</v>
      </c>
      <c r="G69" s="73" t="s">
        <v>47</v>
      </c>
      <c r="H69" s="76" t="s">
        <v>72</v>
      </c>
      <c r="I69" s="76" t="s">
        <v>174</v>
      </c>
      <c r="J69" s="76" t="s">
        <v>174</v>
      </c>
      <c r="K69" s="77" t="s">
        <v>433</v>
      </c>
      <c r="L69" s="85">
        <v>57600000</v>
      </c>
      <c r="M69" s="96" t="s">
        <v>171</v>
      </c>
      <c r="N69" s="74" t="s">
        <v>192</v>
      </c>
    </row>
    <row r="70" spans="2:14" s="75" customFormat="1" ht="102.75" customHeight="1">
      <c r="B70" s="76" t="s">
        <v>68</v>
      </c>
      <c r="C70" s="76" t="s">
        <v>275</v>
      </c>
      <c r="D70" s="76" t="s">
        <v>104</v>
      </c>
      <c r="E70" s="76" t="s">
        <v>276</v>
      </c>
      <c r="F70" s="76" t="s">
        <v>93</v>
      </c>
      <c r="G70" s="76" t="s">
        <v>76</v>
      </c>
      <c r="H70" s="76" t="s">
        <v>72</v>
      </c>
      <c r="I70" s="76" t="s">
        <v>174</v>
      </c>
      <c r="J70" s="76" t="s">
        <v>174</v>
      </c>
      <c r="K70" s="77" t="s">
        <v>433</v>
      </c>
      <c r="L70" s="85">
        <v>164000000</v>
      </c>
      <c r="M70" s="96" t="s">
        <v>171</v>
      </c>
      <c r="N70" s="74" t="s">
        <v>192</v>
      </c>
    </row>
    <row r="71" spans="2:14" s="75" customFormat="1" ht="102.75" customHeight="1">
      <c r="B71" s="76" t="s">
        <v>68</v>
      </c>
      <c r="C71" s="76" t="s">
        <v>277</v>
      </c>
      <c r="D71" s="72" t="s">
        <v>104</v>
      </c>
      <c r="E71" s="97" t="s">
        <v>278</v>
      </c>
      <c r="F71" s="76" t="s">
        <v>67</v>
      </c>
      <c r="G71" s="73" t="s">
        <v>71</v>
      </c>
      <c r="H71" s="76" t="s">
        <v>72</v>
      </c>
      <c r="I71" s="76" t="s">
        <v>174</v>
      </c>
      <c r="J71" s="76" t="s">
        <v>174</v>
      </c>
      <c r="K71" s="77" t="s">
        <v>433</v>
      </c>
      <c r="L71" s="85">
        <v>1800000000</v>
      </c>
      <c r="M71" s="96" t="s">
        <v>171</v>
      </c>
      <c r="N71" s="74" t="s">
        <v>192</v>
      </c>
    </row>
    <row r="72" spans="2:14" s="75" customFormat="1" ht="102.75" customHeight="1">
      <c r="B72" s="76" t="s">
        <v>68</v>
      </c>
      <c r="C72" s="76" t="s">
        <v>279</v>
      </c>
      <c r="D72" s="76" t="s">
        <v>104</v>
      </c>
      <c r="E72" s="76" t="s">
        <v>280</v>
      </c>
      <c r="F72" s="76" t="s">
        <v>67</v>
      </c>
      <c r="G72" s="76" t="s">
        <v>91</v>
      </c>
      <c r="H72" s="76" t="s">
        <v>72</v>
      </c>
      <c r="I72" s="76" t="s">
        <v>174</v>
      </c>
      <c r="J72" s="76" t="s">
        <v>174</v>
      </c>
      <c r="K72" s="77" t="s">
        <v>433</v>
      </c>
      <c r="L72" s="85">
        <v>327000000</v>
      </c>
      <c r="M72" s="96" t="s">
        <v>171</v>
      </c>
      <c r="N72" s="74" t="s">
        <v>192</v>
      </c>
    </row>
    <row r="73" spans="2:14" s="75" customFormat="1" ht="102.75" customHeight="1">
      <c r="B73" s="76" t="s">
        <v>68</v>
      </c>
      <c r="C73" s="76" t="s">
        <v>281</v>
      </c>
      <c r="D73" s="72" t="s">
        <v>104</v>
      </c>
      <c r="E73" s="97" t="s">
        <v>282</v>
      </c>
      <c r="F73" s="76" t="s">
        <v>49</v>
      </c>
      <c r="G73" s="73" t="s">
        <v>47</v>
      </c>
      <c r="H73" s="76" t="s">
        <v>72</v>
      </c>
      <c r="I73" s="76" t="s">
        <v>174</v>
      </c>
      <c r="J73" s="76" t="s">
        <v>174</v>
      </c>
      <c r="K73" s="77" t="s">
        <v>433</v>
      </c>
      <c r="L73" s="85">
        <v>86400000</v>
      </c>
      <c r="M73" s="96" t="s">
        <v>171</v>
      </c>
      <c r="N73" s="74" t="s">
        <v>192</v>
      </c>
    </row>
    <row r="74" spans="2:14" s="75" customFormat="1" ht="102.75" customHeight="1">
      <c r="B74" s="76" t="s">
        <v>68</v>
      </c>
      <c r="C74" s="76" t="s">
        <v>283</v>
      </c>
      <c r="D74" s="76" t="s">
        <v>104</v>
      </c>
      <c r="E74" s="76" t="s">
        <v>284</v>
      </c>
      <c r="F74" s="76" t="s">
        <v>49</v>
      </c>
      <c r="G74" s="76" t="s">
        <v>47</v>
      </c>
      <c r="H74" s="76" t="s">
        <v>72</v>
      </c>
      <c r="I74" s="76" t="s">
        <v>174</v>
      </c>
      <c r="J74" s="76" t="s">
        <v>174</v>
      </c>
      <c r="K74" s="77" t="s">
        <v>433</v>
      </c>
      <c r="L74" s="85">
        <v>91200000</v>
      </c>
      <c r="M74" s="96" t="s">
        <v>171</v>
      </c>
      <c r="N74" s="74" t="s">
        <v>192</v>
      </c>
    </row>
    <row r="75" spans="2:14" s="75" customFormat="1" ht="102.75" customHeight="1">
      <c r="B75" s="76" t="s">
        <v>68</v>
      </c>
      <c r="C75" s="76" t="s">
        <v>285</v>
      </c>
      <c r="D75" s="72" t="s">
        <v>104</v>
      </c>
      <c r="E75" s="97" t="s">
        <v>286</v>
      </c>
      <c r="F75" s="76" t="s">
        <v>49</v>
      </c>
      <c r="G75" s="73" t="s">
        <v>47</v>
      </c>
      <c r="H75" s="76" t="s">
        <v>72</v>
      </c>
      <c r="I75" s="76" t="s">
        <v>174</v>
      </c>
      <c r="J75" s="76" t="s">
        <v>174</v>
      </c>
      <c r="K75" s="77" t="s">
        <v>433</v>
      </c>
      <c r="L75" s="85">
        <v>57600000</v>
      </c>
      <c r="M75" s="96" t="s">
        <v>171</v>
      </c>
      <c r="N75" s="74" t="s">
        <v>192</v>
      </c>
    </row>
    <row r="76" spans="2:14" s="75" customFormat="1" ht="102.75" customHeight="1">
      <c r="B76" s="76" t="s">
        <v>68</v>
      </c>
      <c r="C76" s="76" t="s">
        <v>287</v>
      </c>
      <c r="D76" s="76" t="s">
        <v>104</v>
      </c>
      <c r="E76" s="76" t="s">
        <v>288</v>
      </c>
      <c r="F76" s="76" t="s">
        <v>49</v>
      </c>
      <c r="G76" s="76" t="s">
        <v>53</v>
      </c>
      <c r="H76" s="76" t="s">
        <v>72</v>
      </c>
      <c r="I76" s="76" t="s">
        <v>174</v>
      </c>
      <c r="J76" s="76" t="s">
        <v>174</v>
      </c>
      <c r="K76" s="77" t="s">
        <v>433</v>
      </c>
      <c r="L76" s="85">
        <v>200000000</v>
      </c>
      <c r="M76" s="96">
        <v>126760000</v>
      </c>
      <c r="N76" s="74" t="s">
        <v>192</v>
      </c>
    </row>
    <row r="77" spans="2:14" s="75" customFormat="1" ht="102.75" customHeight="1">
      <c r="B77" s="76" t="s">
        <v>68</v>
      </c>
      <c r="C77" s="76" t="s">
        <v>289</v>
      </c>
      <c r="D77" s="72" t="s">
        <v>104</v>
      </c>
      <c r="E77" s="97" t="s">
        <v>290</v>
      </c>
      <c r="F77" s="76" t="s">
        <v>67</v>
      </c>
      <c r="G77" s="73" t="s">
        <v>91</v>
      </c>
      <c r="H77" s="76" t="s">
        <v>72</v>
      </c>
      <c r="I77" s="76" t="s">
        <v>174</v>
      </c>
      <c r="J77" s="76" t="s">
        <v>174</v>
      </c>
      <c r="K77" s="77" t="s">
        <v>433</v>
      </c>
      <c r="L77" s="85">
        <v>150000000</v>
      </c>
      <c r="M77" s="96" t="s">
        <v>171</v>
      </c>
      <c r="N77" s="74" t="s">
        <v>192</v>
      </c>
    </row>
    <row r="78" spans="2:14" s="89" customFormat="1" ht="102.75" customHeight="1">
      <c r="B78" s="76" t="s">
        <v>50</v>
      </c>
      <c r="C78" s="79" t="s">
        <v>291</v>
      </c>
      <c r="D78" s="76" t="s">
        <v>115</v>
      </c>
      <c r="E78" s="76" t="s">
        <v>292</v>
      </c>
      <c r="F78" s="76" t="s">
        <v>93</v>
      </c>
      <c r="G78" s="76" t="s">
        <v>76</v>
      </c>
      <c r="H78" s="76" t="s">
        <v>72</v>
      </c>
      <c r="I78" s="76" t="s">
        <v>174</v>
      </c>
      <c r="J78" s="76" t="s">
        <v>174</v>
      </c>
      <c r="K78" s="77" t="s">
        <v>433</v>
      </c>
      <c r="L78" s="98">
        <v>150000000</v>
      </c>
      <c r="M78" s="94" t="s">
        <v>171</v>
      </c>
      <c r="N78" s="74" t="s">
        <v>293</v>
      </c>
    </row>
    <row r="79" spans="2:14" s="89" customFormat="1" ht="102.75" customHeight="1">
      <c r="B79" s="76" t="s">
        <v>50</v>
      </c>
      <c r="C79" s="79" t="s">
        <v>294</v>
      </c>
      <c r="D79" s="76" t="s">
        <v>115</v>
      </c>
      <c r="E79" s="76" t="s">
        <v>295</v>
      </c>
      <c r="F79" s="76" t="s">
        <v>49</v>
      </c>
      <c r="G79" s="76" t="s">
        <v>47</v>
      </c>
      <c r="H79" s="76" t="s">
        <v>72</v>
      </c>
      <c r="I79" s="76" t="s">
        <v>174</v>
      </c>
      <c r="J79" s="76" t="s">
        <v>174</v>
      </c>
      <c r="K79" s="77" t="s">
        <v>433</v>
      </c>
      <c r="L79" s="98">
        <v>18000000</v>
      </c>
      <c r="M79" s="98">
        <v>18000000</v>
      </c>
      <c r="N79" s="74" t="s">
        <v>293</v>
      </c>
    </row>
    <row r="80" spans="2:14" s="89" customFormat="1" ht="102.75" customHeight="1">
      <c r="B80" s="99" t="s">
        <v>50</v>
      </c>
      <c r="C80" s="100" t="s">
        <v>296</v>
      </c>
      <c r="D80" s="76" t="s">
        <v>122</v>
      </c>
      <c r="E80" s="79" t="s">
        <v>297</v>
      </c>
      <c r="F80" s="76" t="s">
        <v>78</v>
      </c>
      <c r="G80" s="76" t="s">
        <v>76</v>
      </c>
      <c r="H80" s="76" t="s">
        <v>66</v>
      </c>
      <c r="I80" s="76" t="s">
        <v>173</v>
      </c>
      <c r="J80" s="76" t="s">
        <v>173</v>
      </c>
      <c r="K80" s="77" t="s">
        <v>433</v>
      </c>
      <c r="L80" s="98">
        <v>280000000</v>
      </c>
      <c r="M80" s="98">
        <v>237330674</v>
      </c>
      <c r="N80" s="74" t="s">
        <v>298</v>
      </c>
    </row>
    <row r="81" spans="2:14" s="89" customFormat="1" ht="102.75" customHeight="1">
      <c r="B81" s="99" t="s">
        <v>50</v>
      </c>
      <c r="C81" s="100" t="s">
        <v>299</v>
      </c>
      <c r="D81" s="76" t="s">
        <v>122</v>
      </c>
      <c r="E81" s="76" t="s">
        <v>300</v>
      </c>
      <c r="F81" s="76" t="s">
        <v>49</v>
      </c>
      <c r="G81" s="76" t="s">
        <v>47</v>
      </c>
      <c r="H81" s="76" t="s">
        <v>66</v>
      </c>
      <c r="I81" s="76" t="s">
        <v>173</v>
      </c>
      <c r="J81" s="76" t="s">
        <v>173</v>
      </c>
      <c r="K81" s="77" t="s">
        <v>433</v>
      </c>
      <c r="L81" s="98">
        <v>24000000</v>
      </c>
      <c r="M81" s="98">
        <v>21953928</v>
      </c>
      <c r="N81" s="74" t="s">
        <v>298</v>
      </c>
    </row>
    <row r="82" spans="2:14" s="75" customFormat="1" ht="102.75" customHeight="1">
      <c r="B82" s="73" t="s">
        <v>44</v>
      </c>
      <c r="C82" s="72" t="s">
        <v>301</v>
      </c>
      <c r="D82" s="73" t="s">
        <v>123</v>
      </c>
      <c r="E82" s="76" t="s">
        <v>302</v>
      </c>
      <c r="F82" s="76" t="s">
        <v>49</v>
      </c>
      <c r="G82" s="73" t="s">
        <v>47</v>
      </c>
      <c r="H82" s="76" t="s">
        <v>66</v>
      </c>
      <c r="I82" s="76" t="s">
        <v>173</v>
      </c>
      <c r="J82" s="76" t="s">
        <v>173</v>
      </c>
      <c r="K82" s="77" t="s">
        <v>433</v>
      </c>
      <c r="L82" s="72">
        <v>44755711</v>
      </c>
      <c r="M82" s="94" t="s">
        <v>171</v>
      </c>
      <c r="N82" s="74" t="s">
        <v>303</v>
      </c>
    </row>
    <row r="83" spans="2:14" s="75" customFormat="1" ht="102.75" customHeight="1">
      <c r="B83" s="73" t="s">
        <v>44</v>
      </c>
      <c r="C83" s="72" t="s">
        <v>304</v>
      </c>
      <c r="D83" s="73" t="s">
        <v>123</v>
      </c>
      <c r="E83" s="100" t="s">
        <v>305</v>
      </c>
      <c r="F83" s="100" t="s">
        <v>49</v>
      </c>
      <c r="G83" s="73" t="s">
        <v>47</v>
      </c>
      <c r="H83" s="76" t="s">
        <v>66</v>
      </c>
      <c r="I83" s="76" t="s">
        <v>173</v>
      </c>
      <c r="J83" s="76" t="s">
        <v>173</v>
      </c>
      <c r="K83" s="77" t="s">
        <v>433</v>
      </c>
      <c r="L83" s="72">
        <v>95557616</v>
      </c>
      <c r="M83" s="94" t="s">
        <v>171</v>
      </c>
      <c r="N83" s="74" t="s">
        <v>303</v>
      </c>
    </row>
    <row r="84" spans="2:14" s="75" customFormat="1" ht="102.75" customHeight="1">
      <c r="B84" s="73" t="s">
        <v>44</v>
      </c>
      <c r="C84" s="72" t="s">
        <v>306</v>
      </c>
      <c r="D84" s="73" t="s">
        <v>123</v>
      </c>
      <c r="E84" s="100" t="s">
        <v>307</v>
      </c>
      <c r="F84" s="100" t="s">
        <v>49</v>
      </c>
      <c r="G84" s="73" t="s">
        <v>47</v>
      </c>
      <c r="H84" s="76" t="s">
        <v>66</v>
      </c>
      <c r="I84" s="76" t="s">
        <v>173</v>
      </c>
      <c r="J84" s="76" t="s">
        <v>173</v>
      </c>
      <c r="K84" s="77" t="s">
        <v>433</v>
      </c>
      <c r="L84" s="72">
        <v>70330403</v>
      </c>
      <c r="M84" s="94" t="s">
        <v>171</v>
      </c>
      <c r="N84" s="74" t="s">
        <v>303</v>
      </c>
    </row>
    <row r="85" spans="2:14" s="75" customFormat="1" ht="102.75" customHeight="1">
      <c r="B85" s="73" t="s">
        <v>44</v>
      </c>
      <c r="C85" s="72" t="s">
        <v>308</v>
      </c>
      <c r="D85" s="73" t="s">
        <v>123</v>
      </c>
      <c r="E85" s="100" t="s">
        <v>309</v>
      </c>
      <c r="F85" s="100" t="s">
        <v>49</v>
      </c>
      <c r="G85" s="73" t="s">
        <v>47</v>
      </c>
      <c r="H85" s="76" t="s">
        <v>66</v>
      </c>
      <c r="I85" s="76" t="s">
        <v>173</v>
      </c>
      <c r="J85" s="76" t="s">
        <v>173</v>
      </c>
      <c r="K85" s="77" t="s">
        <v>433</v>
      </c>
      <c r="L85" s="72">
        <v>70330403</v>
      </c>
      <c r="M85" s="94" t="s">
        <v>171</v>
      </c>
      <c r="N85" s="74" t="s">
        <v>303</v>
      </c>
    </row>
    <row r="86" spans="2:14" s="75" customFormat="1" ht="102.75" customHeight="1">
      <c r="B86" s="73" t="s">
        <v>44</v>
      </c>
      <c r="C86" s="72" t="s">
        <v>310</v>
      </c>
      <c r="D86" s="73" t="s">
        <v>123</v>
      </c>
      <c r="E86" s="100" t="s">
        <v>311</v>
      </c>
      <c r="F86" s="100" t="s">
        <v>49</v>
      </c>
      <c r="G86" s="73" t="s">
        <v>47</v>
      </c>
      <c r="H86" s="76" t="s">
        <v>66</v>
      </c>
      <c r="I86" s="76" t="s">
        <v>173</v>
      </c>
      <c r="J86" s="76" t="s">
        <v>173</v>
      </c>
      <c r="K86" s="77" t="s">
        <v>433</v>
      </c>
      <c r="L86" s="72">
        <v>70330403</v>
      </c>
      <c r="M86" s="94" t="s">
        <v>171</v>
      </c>
      <c r="N86" s="74" t="s">
        <v>303</v>
      </c>
    </row>
    <row r="87" spans="2:14" s="75" customFormat="1" ht="102.75" customHeight="1">
      <c r="B87" s="73" t="s">
        <v>44</v>
      </c>
      <c r="C87" s="72" t="s">
        <v>312</v>
      </c>
      <c r="D87" s="73" t="s">
        <v>123</v>
      </c>
      <c r="E87" s="100" t="s">
        <v>313</v>
      </c>
      <c r="F87" s="100" t="s">
        <v>49</v>
      </c>
      <c r="G87" s="73" t="s">
        <v>47</v>
      </c>
      <c r="H87" s="76" t="s">
        <v>66</v>
      </c>
      <c r="I87" s="76" t="s">
        <v>173</v>
      </c>
      <c r="J87" s="76" t="s">
        <v>173</v>
      </c>
      <c r="K87" s="77" t="s">
        <v>433</v>
      </c>
      <c r="L87" s="72">
        <v>70330403</v>
      </c>
      <c r="M87" s="94" t="s">
        <v>171</v>
      </c>
      <c r="N87" s="74" t="s">
        <v>303</v>
      </c>
    </row>
    <row r="88" spans="2:14" s="75" customFormat="1" ht="102.75" customHeight="1">
      <c r="B88" s="73" t="s">
        <v>44</v>
      </c>
      <c r="C88" s="72" t="s">
        <v>314</v>
      </c>
      <c r="D88" s="73" t="s">
        <v>123</v>
      </c>
      <c r="E88" s="100" t="s">
        <v>315</v>
      </c>
      <c r="F88" s="100" t="s">
        <v>49</v>
      </c>
      <c r="G88" s="73" t="s">
        <v>47</v>
      </c>
      <c r="H88" s="76" t="s">
        <v>66</v>
      </c>
      <c r="I88" s="76" t="s">
        <v>173</v>
      </c>
      <c r="J88" s="76" t="s">
        <v>173</v>
      </c>
      <c r="K88" s="77" t="s">
        <v>433</v>
      </c>
      <c r="L88" s="72">
        <v>70330403</v>
      </c>
      <c r="M88" s="94" t="s">
        <v>171</v>
      </c>
      <c r="N88" s="74" t="s">
        <v>303</v>
      </c>
    </row>
    <row r="89" spans="2:14" s="75" customFormat="1" ht="102.75" customHeight="1">
      <c r="B89" s="73" t="s">
        <v>44</v>
      </c>
      <c r="C89" s="72" t="s">
        <v>316</v>
      </c>
      <c r="D89" s="73" t="s">
        <v>123</v>
      </c>
      <c r="E89" s="100" t="s">
        <v>317</v>
      </c>
      <c r="F89" s="100" t="s">
        <v>49</v>
      </c>
      <c r="G89" s="73" t="s">
        <v>47</v>
      </c>
      <c r="H89" s="76" t="s">
        <v>66</v>
      </c>
      <c r="I89" s="76" t="s">
        <v>173</v>
      </c>
      <c r="J89" s="76" t="s">
        <v>173</v>
      </c>
      <c r="K89" s="77" t="s">
        <v>433</v>
      </c>
      <c r="L89" s="72">
        <v>70330403</v>
      </c>
      <c r="M89" s="94" t="s">
        <v>171</v>
      </c>
      <c r="N89" s="74" t="s">
        <v>303</v>
      </c>
    </row>
    <row r="90" spans="2:14" s="75" customFormat="1" ht="102.75" customHeight="1">
      <c r="B90" s="73" t="s">
        <v>44</v>
      </c>
      <c r="C90" s="72" t="s">
        <v>318</v>
      </c>
      <c r="D90" s="73" t="s">
        <v>123</v>
      </c>
      <c r="E90" s="100" t="s">
        <v>319</v>
      </c>
      <c r="F90" s="100" t="s">
        <v>49</v>
      </c>
      <c r="G90" s="73" t="s">
        <v>47</v>
      </c>
      <c r="H90" s="76" t="s">
        <v>66</v>
      </c>
      <c r="I90" s="76" t="s">
        <v>173</v>
      </c>
      <c r="J90" s="76" t="s">
        <v>173</v>
      </c>
      <c r="K90" s="77" t="s">
        <v>433</v>
      </c>
      <c r="L90" s="72">
        <v>53665161</v>
      </c>
      <c r="M90" s="94" t="s">
        <v>171</v>
      </c>
      <c r="N90" s="74" t="s">
        <v>303</v>
      </c>
    </row>
    <row r="91" spans="2:14" s="75" customFormat="1" ht="102.75" customHeight="1">
      <c r="B91" s="73" t="s">
        <v>44</v>
      </c>
      <c r="C91" s="72" t="s">
        <v>320</v>
      </c>
      <c r="D91" s="73" t="s">
        <v>123</v>
      </c>
      <c r="E91" s="100" t="s">
        <v>321</v>
      </c>
      <c r="F91" s="100" t="s">
        <v>49</v>
      </c>
      <c r="G91" s="73" t="s">
        <v>47</v>
      </c>
      <c r="H91" s="76" t="s">
        <v>66</v>
      </c>
      <c r="I91" s="76" t="s">
        <v>173</v>
      </c>
      <c r="J91" s="76" t="s">
        <v>173</v>
      </c>
      <c r="K91" s="77" t="s">
        <v>433</v>
      </c>
      <c r="L91" s="72">
        <v>53665161</v>
      </c>
      <c r="M91" s="94" t="s">
        <v>171</v>
      </c>
      <c r="N91" s="74" t="s">
        <v>303</v>
      </c>
    </row>
    <row r="92" spans="2:14" s="75" customFormat="1" ht="102.75" customHeight="1">
      <c r="B92" s="73" t="s">
        <v>44</v>
      </c>
      <c r="C92" s="72" t="s">
        <v>322</v>
      </c>
      <c r="D92" s="73" t="s">
        <v>123</v>
      </c>
      <c r="E92" s="100" t="s">
        <v>323</v>
      </c>
      <c r="F92" s="100" t="s">
        <v>49</v>
      </c>
      <c r="G92" s="73" t="s">
        <v>47</v>
      </c>
      <c r="H92" s="76" t="s">
        <v>66</v>
      </c>
      <c r="I92" s="76" t="s">
        <v>173</v>
      </c>
      <c r="J92" s="76" t="s">
        <v>173</v>
      </c>
      <c r="K92" s="77" t="s">
        <v>433</v>
      </c>
      <c r="L92" s="72">
        <v>80300000</v>
      </c>
      <c r="M92" s="94" t="s">
        <v>171</v>
      </c>
      <c r="N92" s="74" t="s">
        <v>303</v>
      </c>
    </row>
    <row r="93" spans="2:14" s="75" customFormat="1" ht="102.75" customHeight="1">
      <c r="B93" s="73" t="s">
        <v>44</v>
      </c>
      <c r="C93" s="72" t="s">
        <v>324</v>
      </c>
      <c r="D93" s="73" t="s">
        <v>123</v>
      </c>
      <c r="E93" s="100" t="s">
        <v>325</v>
      </c>
      <c r="F93" s="100" t="s">
        <v>49</v>
      </c>
      <c r="G93" s="73" t="s">
        <v>47</v>
      </c>
      <c r="H93" s="76" t="s">
        <v>66</v>
      </c>
      <c r="I93" s="76" t="s">
        <v>173</v>
      </c>
      <c r="J93" s="76" t="s">
        <v>173</v>
      </c>
      <c r="K93" s="77" t="s">
        <v>433</v>
      </c>
      <c r="L93" s="72">
        <v>80300000</v>
      </c>
      <c r="M93" s="94" t="s">
        <v>171</v>
      </c>
      <c r="N93" s="74" t="s">
        <v>303</v>
      </c>
    </row>
    <row r="94" spans="2:14" s="75" customFormat="1" ht="102.75" customHeight="1">
      <c r="B94" s="73" t="s">
        <v>44</v>
      </c>
      <c r="C94" s="72" t="s">
        <v>326</v>
      </c>
      <c r="D94" s="73" t="s">
        <v>123</v>
      </c>
      <c r="E94" s="100" t="s">
        <v>327</v>
      </c>
      <c r="F94" s="100" t="s">
        <v>49</v>
      </c>
      <c r="G94" s="73" t="s">
        <v>47</v>
      </c>
      <c r="H94" s="76" t="s">
        <v>66</v>
      </c>
      <c r="I94" s="76" t="s">
        <v>173</v>
      </c>
      <c r="J94" s="76" t="s">
        <v>173</v>
      </c>
      <c r="K94" s="77" t="s">
        <v>433</v>
      </c>
      <c r="L94" s="72">
        <v>80300000</v>
      </c>
      <c r="M94" s="94" t="s">
        <v>171</v>
      </c>
      <c r="N94" s="74" t="s">
        <v>303</v>
      </c>
    </row>
    <row r="95" spans="2:14" s="75" customFormat="1" ht="102.75" customHeight="1">
      <c r="B95" s="73" t="s">
        <v>44</v>
      </c>
      <c r="C95" s="72" t="s">
        <v>328</v>
      </c>
      <c r="D95" s="73" t="s">
        <v>123</v>
      </c>
      <c r="E95" s="100" t="s">
        <v>329</v>
      </c>
      <c r="F95" s="100" t="s">
        <v>49</v>
      </c>
      <c r="G95" s="73" t="s">
        <v>47</v>
      </c>
      <c r="H95" s="76" t="s">
        <v>66</v>
      </c>
      <c r="I95" s="76" t="s">
        <v>173</v>
      </c>
      <c r="J95" s="76" t="s">
        <v>173</v>
      </c>
      <c r="K95" s="77" t="s">
        <v>433</v>
      </c>
      <c r="L95" s="72">
        <v>41800000</v>
      </c>
      <c r="M95" s="94" t="s">
        <v>171</v>
      </c>
      <c r="N95" s="74" t="s">
        <v>303</v>
      </c>
    </row>
    <row r="96" spans="2:14" s="75" customFormat="1" ht="102.75" customHeight="1">
      <c r="B96" s="73" t="s">
        <v>44</v>
      </c>
      <c r="C96" s="72" t="s">
        <v>330</v>
      </c>
      <c r="D96" s="73" t="s">
        <v>123</v>
      </c>
      <c r="E96" s="100" t="s">
        <v>331</v>
      </c>
      <c r="F96" s="100" t="s">
        <v>49</v>
      </c>
      <c r="G96" s="73" t="s">
        <v>47</v>
      </c>
      <c r="H96" s="76" t="s">
        <v>66</v>
      </c>
      <c r="I96" s="76" t="s">
        <v>173</v>
      </c>
      <c r="J96" s="76" t="s">
        <v>173</v>
      </c>
      <c r="K96" s="77" t="s">
        <v>433</v>
      </c>
      <c r="L96" s="72">
        <v>41800000</v>
      </c>
      <c r="M96" s="94" t="s">
        <v>171</v>
      </c>
      <c r="N96" s="74" t="s">
        <v>303</v>
      </c>
    </row>
    <row r="97" spans="2:14" s="75" customFormat="1" ht="102.75" customHeight="1">
      <c r="B97" s="73" t="s">
        <v>44</v>
      </c>
      <c r="C97" s="72" t="s">
        <v>332</v>
      </c>
      <c r="D97" s="73" t="s">
        <v>123</v>
      </c>
      <c r="E97" s="100" t="s">
        <v>333</v>
      </c>
      <c r="F97" s="100" t="s">
        <v>49</v>
      </c>
      <c r="G97" s="73" t="s">
        <v>47</v>
      </c>
      <c r="H97" s="76" t="s">
        <v>66</v>
      </c>
      <c r="I97" s="76" t="s">
        <v>173</v>
      </c>
      <c r="J97" s="76" t="s">
        <v>173</v>
      </c>
      <c r="K97" s="77" t="s">
        <v>433</v>
      </c>
      <c r="L97" s="72">
        <v>41800000</v>
      </c>
      <c r="M97" s="94" t="s">
        <v>171</v>
      </c>
      <c r="N97" s="74" t="s">
        <v>303</v>
      </c>
    </row>
    <row r="98" spans="2:14" s="89" customFormat="1" ht="102.75" customHeight="1">
      <c r="B98" s="73" t="s">
        <v>44</v>
      </c>
      <c r="C98" s="72" t="s">
        <v>334</v>
      </c>
      <c r="D98" s="73" t="s">
        <v>123</v>
      </c>
      <c r="E98" s="100" t="s">
        <v>335</v>
      </c>
      <c r="F98" s="100" t="s">
        <v>49</v>
      </c>
      <c r="G98" s="73" t="s">
        <v>47</v>
      </c>
      <c r="H98" s="76" t="s">
        <v>66</v>
      </c>
      <c r="I98" s="76" t="s">
        <v>173</v>
      </c>
      <c r="J98" s="76" t="s">
        <v>173</v>
      </c>
      <c r="K98" s="77" t="s">
        <v>433</v>
      </c>
      <c r="L98" s="72">
        <v>41800000</v>
      </c>
      <c r="M98" s="94" t="s">
        <v>171</v>
      </c>
      <c r="N98" s="74" t="s">
        <v>303</v>
      </c>
    </row>
    <row r="99" spans="2:14" s="89" customFormat="1" ht="102.75" customHeight="1">
      <c r="B99" s="73" t="s">
        <v>44</v>
      </c>
      <c r="C99" s="72" t="s">
        <v>336</v>
      </c>
      <c r="D99" s="73" t="s">
        <v>123</v>
      </c>
      <c r="E99" s="100" t="s">
        <v>337</v>
      </c>
      <c r="F99" s="100" t="s">
        <v>49</v>
      </c>
      <c r="G99" s="73" t="s">
        <v>47</v>
      </c>
      <c r="H99" s="76" t="s">
        <v>66</v>
      </c>
      <c r="I99" s="76" t="s">
        <v>173</v>
      </c>
      <c r="J99" s="76" t="s">
        <v>173</v>
      </c>
      <c r="K99" s="77" t="s">
        <v>433</v>
      </c>
      <c r="L99" s="72">
        <v>41800000</v>
      </c>
      <c r="M99" s="94" t="s">
        <v>171</v>
      </c>
      <c r="N99" s="74" t="s">
        <v>303</v>
      </c>
    </row>
    <row r="100" spans="2:14" s="89" customFormat="1" ht="102.75" customHeight="1">
      <c r="B100" s="73" t="s">
        <v>44</v>
      </c>
      <c r="C100" s="72" t="s">
        <v>338</v>
      </c>
      <c r="D100" s="73" t="s">
        <v>123</v>
      </c>
      <c r="E100" s="100" t="s">
        <v>339</v>
      </c>
      <c r="F100" s="100" t="s">
        <v>49</v>
      </c>
      <c r="G100" s="73" t="s">
        <v>47</v>
      </c>
      <c r="H100" s="76" t="s">
        <v>66</v>
      </c>
      <c r="I100" s="76" t="s">
        <v>173</v>
      </c>
      <c r="J100" s="76" t="s">
        <v>173</v>
      </c>
      <c r="K100" s="77" t="s">
        <v>433</v>
      </c>
      <c r="L100" s="72">
        <v>41800000</v>
      </c>
      <c r="M100" s="94" t="s">
        <v>171</v>
      </c>
      <c r="N100" s="74" t="s">
        <v>303</v>
      </c>
    </row>
    <row r="101" spans="2:14" s="89" customFormat="1" ht="102.75" customHeight="1">
      <c r="B101" s="73" t="s">
        <v>44</v>
      </c>
      <c r="C101" s="72" t="s">
        <v>340</v>
      </c>
      <c r="D101" s="73" t="s">
        <v>123</v>
      </c>
      <c r="E101" s="100" t="s">
        <v>341</v>
      </c>
      <c r="F101" s="100" t="s">
        <v>49</v>
      </c>
      <c r="G101" s="73" t="s">
        <v>47</v>
      </c>
      <c r="H101" s="76" t="s">
        <v>77</v>
      </c>
      <c r="I101" s="76" t="s">
        <v>195</v>
      </c>
      <c r="J101" s="76" t="s">
        <v>195</v>
      </c>
      <c r="K101" s="76"/>
      <c r="L101" s="72">
        <v>27729079</v>
      </c>
      <c r="M101" s="94" t="s">
        <v>171</v>
      </c>
      <c r="N101" s="74" t="s">
        <v>303</v>
      </c>
    </row>
    <row r="102" spans="2:14" s="89" customFormat="1" ht="102.75" customHeight="1">
      <c r="B102" s="73" t="s">
        <v>44</v>
      </c>
      <c r="C102" s="72" t="s">
        <v>342</v>
      </c>
      <c r="D102" s="73" t="s">
        <v>123</v>
      </c>
      <c r="E102" s="100" t="s">
        <v>343</v>
      </c>
      <c r="F102" s="100" t="s">
        <v>49</v>
      </c>
      <c r="G102" s="73" t="s">
        <v>47</v>
      </c>
      <c r="H102" s="76" t="s">
        <v>97</v>
      </c>
      <c r="I102" s="76" t="s">
        <v>344</v>
      </c>
      <c r="J102" s="76" t="s">
        <v>344</v>
      </c>
      <c r="K102" s="76"/>
      <c r="L102" s="72">
        <v>104244672</v>
      </c>
      <c r="M102" s="94" t="s">
        <v>171</v>
      </c>
      <c r="N102" s="74" t="s">
        <v>303</v>
      </c>
    </row>
    <row r="103" spans="2:14" s="89" customFormat="1" ht="102.75" customHeight="1">
      <c r="B103" s="73" t="s">
        <v>44</v>
      </c>
      <c r="C103" s="72" t="s">
        <v>345</v>
      </c>
      <c r="D103" s="73" t="s">
        <v>123</v>
      </c>
      <c r="E103" s="100" t="s">
        <v>346</v>
      </c>
      <c r="F103" s="100" t="s">
        <v>55</v>
      </c>
      <c r="G103" s="73" t="s">
        <v>91</v>
      </c>
      <c r="H103" s="76" t="s">
        <v>66</v>
      </c>
      <c r="I103" s="76" t="s">
        <v>173</v>
      </c>
      <c r="J103" s="76" t="s">
        <v>173</v>
      </c>
      <c r="K103" s="76"/>
      <c r="L103" s="72">
        <v>255000000</v>
      </c>
      <c r="M103" s="94" t="s">
        <v>171</v>
      </c>
      <c r="N103" s="74" t="s">
        <v>303</v>
      </c>
    </row>
    <row r="104" spans="2:14" s="89" customFormat="1" ht="102.75" customHeight="1">
      <c r="B104" s="73" t="s">
        <v>44</v>
      </c>
      <c r="C104" s="72" t="s">
        <v>347</v>
      </c>
      <c r="D104" s="73" t="s">
        <v>123</v>
      </c>
      <c r="E104" s="100" t="s">
        <v>348</v>
      </c>
      <c r="F104" s="100" t="s">
        <v>93</v>
      </c>
      <c r="G104" s="73" t="s">
        <v>91</v>
      </c>
      <c r="H104" s="76" t="s">
        <v>66</v>
      </c>
      <c r="I104" s="76" t="s">
        <v>173</v>
      </c>
      <c r="J104" s="76" t="s">
        <v>173</v>
      </c>
      <c r="K104" s="77" t="s">
        <v>433</v>
      </c>
      <c r="L104" s="72">
        <v>418675000</v>
      </c>
      <c r="M104" s="94" t="s">
        <v>171</v>
      </c>
      <c r="N104" s="74" t="s">
        <v>303</v>
      </c>
    </row>
    <row r="105" spans="2:14" s="89" customFormat="1" ht="102.75" customHeight="1">
      <c r="B105" s="73" t="s">
        <v>44</v>
      </c>
      <c r="C105" s="72" t="s">
        <v>349</v>
      </c>
      <c r="D105" s="73" t="s">
        <v>123</v>
      </c>
      <c r="E105" s="100" t="s">
        <v>350</v>
      </c>
      <c r="F105" s="100" t="s">
        <v>78</v>
      </c>
      <c r="G105" s="73" t="s">
        <v>71</v>
      </c>
      <c r="H105" s="76" t="s">
        <v>66</v>
      </c>
      <c r="I105" s="76" t="s">
        <v>173</v>
      </c>
      <c r="J105" s="76" t="s">
        <v>173</v>
      </c>
      <c r="K105" s="77" t="s">
        <v>433</v>
      </c>
      <c r="L105" s="72">
        <v>96870000</v>
      </c>
      <c r="M105" s="94" t="s">
        <v>171</v>
      </c>
      <c r="N105" s="74" t="s">
        <v>303</v>
      </c>
    </row>
    <row r="106" spans="2:14" s="89" customFormat="1" ht="102.75" customHeight="1">
      <c r="B106" s="73" t="s">
        <v>44</v>
      </c>
      <c r="C106" s="72" t="s">
        <v>351</v>
      </c>
      <c r="D106" s="73" t="s">
        <v>123</v>
      </c>
      <c r="E106" s="100" t="s">
        <v>352</v>
      </c>
      <c r="F106" s="100" t="s">
        <v>93</v>
      </c>
      <c r="G106" s="73" t="s">
        <v>76</v>
      </c>
      <c r="H106" s="76" t="s">
        <v>66</v>
      </c>
      <c r="I106" s="76" t="s">
        <v>173</v>
      </c>
      <c r="J106" s="76" t="s">
        <v>173</v>
      </c>
      <c r="K106" s="77" t="s">
        <v>433</v>
      </c>
      <c r="L106" s="72">
        <v>659370000</v>
      </c>
      <c r="M106" s="94" t="s">
        <v>171</v>
      </c>
      <c r="N106" s="74" t="s">
        <v>303</v>
      </c>
    </row>
    <row r="107" spans="2:14" s="75" customFormat="1" ht="102.75" customHeight="1">
      <c r="B107" s="76" t="s">
        <v>68</v>
      </c>
      <c r="C107" s="76" t="s">
        <v>353</v>
      </c>
      <c r="D107" s="76" t="s">
        <v>354</v>
      </c>
      <c r="E107" s="76" t="s">
        <v>355</v>
      </c>
      <c r="F107" s="76" t="s">
        <v>61</v>
      </c>
      <c r="G107" s="76" t="s">
        <v>65</v>
      </c>
      <c r="H107" s="76" t="s">
        <v>66</v>
      </c>
      <c r="I107" s="76" t="s">
        <v>173</v>
      </c>
      <c r="J107" s="76" t="s">
        <v>173</v>
      </c>
      <c r="K107" s="77" t="s">
        <v>433</v>
      </c>
      <c r="L107" s="78">
        <v>1659287</v>
      </c>
      <c r="M107" s="94" t="s">
        <v>171</v>
      </c>
      <c r="N107" s="74" t="s">
        <v>303</v>
      </c>
    </row>
    <row r="108" spans="2:14" s="89" customFormat="1" ht="102.75" customHeight="1">
      <c r="B108" s="76" t="s">
        <v>68</v>
      </c>
      <c r="C108" s="76" t="s">
        <v>356</v>
      </c>
      <c r="D108" s="76" t="s">
        <v>354</v>
      </c>
      <c r="E108" s="76" t="s">
        <v>357</v>
      </c>
      <c r="F108" s="76" t="s">
        <v>49</v>
      </c>
      <c r="G108" s="76" t="s">
        <v>47</v>
      </c>
      <c r="H108" s="76" t="s">
        <v>60</v>
      </c>
      <c r="I108" s="76" t="s">
        <v>180</v>
      </c>
      <c r="J108" s="76" t="s">
        <v>180</v>
      </c>
      <c r="K108" s="76"/>
      <c r="L108" s="78">
        <v>352949308</v>
      </c>
      <c r="M108" s="101">
        <v>62268816</v>
      </c>
      <c r="N108" s="74" t="s">
        <v>303</v>
      </c>
    </row>
    <row r="109" spans="2:14" s="71" customFormat="1" ht="102.75" customHeight="1">
      <c r="B109" s="76" t="s">
        <v>68</v>
      </c>
      <c r="C109" s="76" t="s">
        <v>358</v>
      </c>
      <c r="D109" s="76" t="s">
        <v>354</v>
      </c>
      <c r="E109" s="76" t="s">
        <v>359</v>
      </c>
      <c r="F109" s="76" t="s">
        <v>49</v>
      </c>
      <c r="G109" s="76" t="s">
        <v>47</v>
      </c>
      <c r="H109" s="76" t="s">
        <v>60</v>
      </c>
      <c r="I109" s="76" t="s">
        <v>180</v>
      </c>
      <c r="J109" s="76" t="s">
        <v>180</v>
      </c>
      <c r="K109" s="76" t="s">
        <v>166</v>
      </c>
      <c r="L109" s="78">
        <v>352949308</v>
      </c>
      <c r="M109" s="101">
        <v>51225832</v>
      </c>
      <c r="N109" s="74" t="s">
        <v>303</v>
      </c>
    </row>
    <row r="110" spans="2:14" s="71" customFormat="1" ht="102.75" customHeight="1">
      <c r="B110" s="76" t="s">
        <v>68</v>
      </c>
      <c r="C110" s="76" t="s">
        <v>360</v>
      </c>
      <c r="D110" s="76" t="s">
        <v>354</v>
      </c>
      <c r="E110" s="76" t="s">
        <v>361</v>
      </c>
      <c r="F110" s="76" t="s">
        <v>49</v>
      </c>
      <c r="G110" s="76" t="s">
        <v>47</v>
      </c>
      <c r="H110" s="76" t="s">
        <v>60</v>
      </c>
      <c r="I110" s="76" t="s">
        <v>180</v>
      </c>
      <c r="J110" s="76" t="s">
        <v>180</v>
      </c>
      <c r="K110" s="76" t="s">
        <v>166</v>
      </c>
      <c r="L110" s="78">
        <v>352949308</v>
      </c>
      <c r="M110" s="101">
        <v>35359792</v>
      </c>
      <c r="N110" s="74" t="s">
        <v>303</v>
      </c>
    </row>
    <row r="111" spans="2:14" s="71" customFormat="1" ht="102.75" customHeight="1">
      <c r="B111" s="76" t="s">
        <v>68</v>
      </c>
      <c r="C111" s="76" t="s">
        <v>362</v>
      </c>
      <c r="D111" s="76" t="s">
        <v>354</v>
      </c>
      <c r="E111" s="76" t="s">
        <v>363</v>
      </c>
      <c r="F111" s="76" t="s">
        <v>49</v>
      </c>
      <c r="G111" s="76" t="s">
        <v>47</v>
      </c>
      <c r="H111" s="76" t="s">
        <v>60</v>
      </c>
      <c r="I111" s="76" t="s">
        <v>180</v>
      </c>
      <c r="J111" s="76" t="s">
        <v>180</v>
      </c>
      <c r="K111" s="76" t="s">
        <v>166</v>
      </c>
      <c r="L111" s="78">
        <v>352949308</v>
      </c>
      <c r="M111" s="101">
        <v>58543808</v>
      </c>
      <c r="N111" s="74" t="s">
        <v>303</v>
      </c>
    </row>
    <row r="112" spans="2:14" s="71" customFormat="1" ht="102.75" customHeight="1">
      <c r="B112" s="76" t="s">
        <v>68</v>
      </c>
      <c r="C112" s="76" t="s">
        <v>364</v>
      </c>
      <c r="D112" s="76" t="s">
        <v>354</v>
      </c>
      <c r="E112" s="76" t="s">
        <v>365</v>
      </c>
      <c r="F112" s="76" t="s">
        <v>49</v>
      </c>
      <c r="G112" s="76" t="s">
        <v>47</v>
      </c>
      <c r="H112" s="76" t="s">
        <v>60</v>
      </c>
      <c r="I112" s="76" t="s">
        <v>180</v>
      </c>
      <c r="J112" s="76" t="s">
        <v>180</v>
      </c>
      <c r="K112" s="76" t="s">
        <v>166</v>
      </c>
      <c r="L112" s="78">
        <v>352949308</v>
      </c>
      <c r="M112" s="101">
        <v>62268816</v>
      </c>
      <c r="N112" s="74" t="s">
        <v>303</v>
      </c>
    </row>
    <row r="113" spans="2:15" s="71" customFormat="1" ht="102.75" customHeight="1">
      <c r="B113" s="76" t="s">
        <v>68</v>
      </c>
      <c r="C113" s="72" t="s">
        <v>366</v>
      </c>
      <c r="D113" s="76" t="s">
        <v>354</v>
      </c>
      <c r="E113" s="76" t="s">
        <v>365</v>
      </c>
      <c r="F113" s="76" t="s">
        <v>49</v>
      </c>
      <c r="G113" s="76" t="s">
        <v>47</v>
      </c>
      <c r="H113" s="76" t="s">
        <v>60</v>
      </c>
      <c r="I113" s="76" t="s">
        <v>180</v>
      </c>
      <c r="J113" s="76" t="s">
        <v>180</v>
      </c>
      <c r="K113" s="76" t="s">
        <v>367</v>
      </c>
      <c r="L113" s="78">
        <v>352949308</v>
      </c>
      <c r="M113" s="102">
        <v>58543808</v>
      </c>
      <c r="N113" s="74" t="s">
        <v>303</v>
      </c>
    </row>
    <row r="114" spans="2:15" s="89" customFormat="1" ht="102.75" customHeight="1">
      <c r="B114" s="76" t="s">
        <v>50</v>
      </c>
      <c r="C114" s="76" t="s">
        <v>368</v>
      </c>
      <c r="D114" s="76" t="s">
        <v>127</v>
      </c>
      <c r="E114" s="76" t="s">
        <v>369</v>
      </c>
      <c r="F114" s="76" t="s">
        <v>61</v>
      </c>
      <c r="G114" s="76" t="s">
        <v>91</v>
      </c>
      <c r="H114" s="76" t="s">
        <v>77</v>
      </c>
      <c r="I114" s="76" t="s">
        <v>173</v>
      </c>
      <c r="J114" s="76" t="s">
        <v>173</v>
      </c>
      <c r="K114" s="76"/>
      <c r="L114" s="78">
        <v>10000000</v>
      </c>
      <c r="M114" s="94" t="s">
        <v>171</v>
      </c>
      <c r="N114" s="74" t="s">
        <v>370</v>
      </c>
    </row>
    <row r="115" spans="2:15" s="89" customFormat="1" ht="102.75" customHeight="1">
      <c r="B115" s="76" t="s">
        <v>50</v>
      </c>
      <c r="C115" s="76" t="s">
        <v>371</v>
      </c>
      <c r="D115" s="76" t="s">
        <v>127</v>
      </c>
      <c r="E115" s="76" t="s">
        <v>372</v>
      </c>
      <c r="F115" s="76" t="s">
        <v>93</v>
      </c>
      <c r="G115" s="76" t="s">
        <v>65</v>
      </c>
      <c r="H115" s="76" t="s">
        <v>82</v>
      </c>
      <c r="I115" s="76" t="s">
        <v>173</v>
      </c>
      <c r="J115" s="76" t="s">
        <v>173</v>
      </c>
      <c r="K115" s="76"/>
      <c r="L115" s="103">
        <v>83000000</v>
      </c>
      <c r="M115" s="94" t="s">
        <v>171</v>
      </c>
      <c r="N115" s="74" t="s">
        <v>370</v>
      </c>
    </row>
    <row r="116" spans="2:15" s="89" customFormat="1" ht="102.75" customHeight="1">
      <c r="B116" s="76" t="s">
        <v>50</v>
      </c>
      <c r="C116" s="76" t="s">
        <v>373</v>
      </c>
      <c r="D116" s="76" t="s">
        <v>127</v>
      </c>
      <c r="E116" s="76" t="s">
        <v>374</v>
      </c>
      <c r="F116" s="76" t="s">
        <v>49</v>
      </c>
      <c r="G116" s="76" t="s">
        <v>47</v>
      </c>
      <c r="H116" s="76" t="s">
        <v>72</v>
      </c>
      <c r="I116" s="76" t="s">
        <v>173</v>
      </c>
      <c r="J116" s="76" t="s">
        <v>173</v>
      </c>
      <c r="K116" s="77" t="s">
        <v>433</v>
      </c>
      <c r="L116" s="78">
        <v>39750000</v>
      </c>
      <c r="M116" s="94" t="s">
        <v>171</v>
      </c>
      <c r="N116" s="74" t="s">
        <v>370</v>
      </c>
    </row>
    <row r="117" spans="2:15" s="89" customFormat="1" ht="102.75" customHeight="1">
      <c r="B117" s="76" t="s">
        <v>50</v>
      </c>
      <c r="C117" s="76" t="s">
        <v>375</v>
      </c>
      <c r="D117" s="76" t="s">
        <v>127</v>
      </c>
      <c r="E117" s="76" t="s">
        <v>372</v>
      </c>
      <c r="F117" s="76" t="s">
        <v>49</v>
      </c>
      <c r="G117" s="76" t="s">
        <v>47</v>
      </c>
      <c r="H117" s="76" t="s">
        <v>66</v>
      </c>
      <c r="I117" s="76" t="s">
        <v>173</v>
      </c>
      <c r="J117" s="76" t="s">
        <v>173</v>
      </c>
      <c r="K117" s="76"/>
      <c r="L117" s="98">
        <v>105235675</v>
      </c>
      <c r="M117" s="98">
        <v>96040000</v>
      </c>
      <c r="N117" s="74" t="s">
        <v>370</v>
      </c>
    </row>
    <row r="118" spans="2:15" s="89" customFormat="1" ht="102.75" customHeight="1">
      <c r="B118" s="72" t="s">
        <v>50</v>
      </c>
      <c r="C118" s="72" t="s">
        <v>376</v>
      </c>
      <c r="D118" s="72" t="s">
        <v>128</v>
      </c>
      <c r="E118" s="76" t="s">
        <v>377</v>
      </c>
      <c r="F118" s="76" t="s">
        <v>49</v>
      </c>
      <c r="G118" s="72" t="s">
        <v>91</v>
      </c>
      <c r="H118" s="76" t="s">
        <v>54</v>
      </c>
      <c r="I118" s="76" t="s">
        <v>169</v>
      </c>
      <c r="J118" s="76" t="s">
        <v>166</v>
      </c>
      <c r="K118" s="76"/>
      <c r="L118" s="72">
        <v>39600000</v>
      </c>
      <c r="M118" s="90">
        <v>26480000</v>
      </c>
      <c r="N118" s="74" t="s">
        <v>378</v>
      </c>
    </row>
    <row r="119" spans="2:15" s="89" customFormat="1" ht="102.75" customHeight="1">
      <c r="B119" s="72" t="s">
        <v>50</v>
      </c>
      <c r="C119" s="72" t="s">
        <v>379</v>
      </c>
      <c r="D119" s="72" t="s">
        <v>128</v>
      </c>
      <c r="E119" s="76" t="s">
        <v>380</v>
      </c>
      <c r="F119" s="76" t="s">
        <v>93</v>
      </c>
      <c r="G119" s="72" t="s">
        <v>76</v>
      </c>
      <c r="H119" s="76" t="s">
        <v>54</v>
      </c>
      <c r="I119" s="76" t="s">
        <v>169</v>
      </c>
      <c r="J119" s="76"/>
      <c r="K119" s="76"/>
      <c r="L119" s="72">
        <v>209434704</v>
      </c>
      <c r="M119" s="90"/>
      <c r="N119" s="74" t="s">
        <v>378</v>
      </c>
    </row>
    <row r="120" spans="2:15" s="89" customFormat="1" ht="102.75" customHeight="1">
      <c r="B120" s="72" t="s">
        <v>50</v>
      </c>
      <c r="C120" s="72" t="s">
        <v>381</v>
      </c>
      <c r="D120" s="72" t="s">
        <v>127</v>
      </c>
      <c r="E120" s="76" t="s">
        <v>382</v>
      </c>
      <c r="F120" s="76" t="s">
        <v>49</v>
      </c>
      <c r="G120" s="72" t="s">
        <v>47</v>
      </c>
      <c r="H120" s="76" t="s">
        <v>66</v>
      </c>
      <c r="I120" s="76" t="s">
        <v>173</v>
      </c>
      <c r="J120" s="76" t="s">
        <v>173</v>
      </c>
      <c r="K120" s="76"/>
      <c r="L120" s="72">
        <v>105000000</v>
      </c>
      <c r="M120" s="103">
        <v>96040000</v>
      </c>
      <c r="N120" s="74" t="s">
        <v>370</v>
      </c>
    </row>
    <row r="121" spans="2:15" s="89" customFormat="1" ht="102.75" customHeight="1">
      <c r="B121" s="76" t="s">
        <v>50</v>
      </c>
      <c r="C121" s="76" t="s">
        <v>383</v>
      </c>
      <c r="D121" s="76" t="s">
        <v>127</v>
      </c>
      <c r="E121" s="76" t="s">
        <v>384</v>
      </c>
      <c r="F121" s="76" t="s">
        <v>49</v>
      </c>
      <c r="G121" s="76" t="s">
        <v>47</v>
      </c>
      <c r="H121" s="76" t="s">
        <v>66</v>
      </c>
      <c r="I121" s="76" t="s">
        <v>173</v>
      </c>
      <c r="J121" s="76" t="s">
        <v>173</v>
      </c>
      <c r="K121" s="76"/>
      <c r="L121" s="78">
        <v>54000000</v>
      </c>
      <c r="M121" s="78">
        <v>49392000</v>
      </c>
      <c r="N121" s="74" t="s">
        <v>370</v>
      </c>
    </row>
    <row r="122" spans="2:15" s="75" customFormat="1" ht="102.75" customHeight="1">
      <c r="B122" s="76" t="s">
        <v>68</v>
      </c>
      <c r="C122" s="76" t="s">
        <v>385</v>
      </c>
      <c r="D122" s="72" t="s">
        <v>104</v>
      </c>
      <c r="E122" s="97" t="s">
        <v>252</v>
      </c>
      <c r="F122" s="76" t="s">
        <v>49</v>
      </c>
      <c r="G122" s="73" t="s">
        <v>47</v>
      </c>
      <c r="H122" s="76" t="s">
        <v>72</v>
      </c>
      <c r="I122" s="76" t="s">
        <v>174</v>
      </c>
      <c r="J122" s="76" t="s">
        <v>174</v>
      </c>
      <c r="K122" s="77" t="s">
        <v>433</v>
      </c>
      <c r="L122" s="85">
        <v>81600000</v>
      </c>
      <c r="M122" s="96">
        <v>56000000</v>
      </c>
      <c r="N122" s="74" t="s">
        <v>192</v>
      </c>
    </row>
    <row r="123" spans="2:15" s="70" customFormat="1">
      <c r="B123" s="104"/>
      <c r="C123" s="104" t="s">
        <v>386</v>
      </c>
      <c r="D123" s="104"/>
      <c r="E123" s="105"/>
      <c r="F123" s="105"/>
      <c r="G123" s="104"/>
      <c r="H123" s="104"/>
      <c r="I123" s="104"/>
      <c r="J123" s="104"/>
      <c r="K123" s="104"/>
      <c r="L123" s="106">
        <f>SUM(L107:L108)</f>
        <v>354608595</v>
      </c>
      <c r="M123" s="107">
        <f>SUBTOTAL(109,T_PA92122[[VALOR RADICADO ]])</f>
        <v>5148779093</v>
      </c>
      <c r="N123" s="108">
        <f>SUBTOTAL(103,T_PA92122[DATOS DE CONTACTO DEL RESPONSABLE])</f>
        <v>111</v>
      </c>
    </row>
    <row r="124" spans="2:15" s="70" customFormat="1">
      <c r="B124" s="69"/>
      <c r="C124" s="69"/>
      <c r="D124" s="69"/>
      <c r="E124" s="68"/>
      <c r="F124" s="68"/>
      <c r="G124" s="68"/>
      <c r="H124" s="68"/>
      <c r="I124" s="68"/>
      <c r="J124" s="68"/>
      <c r="K124" s="68"/>
      <c r="L124" s="68"/>
      <c r="M124" s="68"/>
      <c r="N124" s="69"/>
      <c r="O124" s="69"/>
    </row>
    <row r="125" spans="2:15" s="70" customFormat="1">
      <c r="B125" s="69"/>
      <c r="C125" s="69"/>
      <c r="D125" s="69"/>
      <c r="E125" s="68"/>
      <c r="F125" s="68"/>
      <c r="G125" s="68"/>
      <c r="H125" s="68"/>
      <c r="I125" s="68"/>
      <c r="J125" s="68"/>
      <c r="K125" s="68"/>
      <c r="L125" s="68"/>
      <c r="M125" s="68"/>
      <c r="N125" s="69"/>
      <c r="O125" s="69"/>
    </row>
    <row r="126" spans="2:15" s="70" customFormat="1">
      <c r="B126" s="69"/>
      <c r="C126" s="69"/>
      <c r="D126" s="69"/>
      <c r="E126" s="68"/>
      <c r="F126" s="68"/>
      <c r="G126" s="68"/>
      <c r="H126" s="68"/>
      <c r="I126" s="68"/>
      <c r="J126" s="68"/>
      <c r="K126" s="68"/>
      <c r="L126" s="68"/>
      <c r="M126" s="68"/>
      <c r="N126" s="69"/>
      <c r="O126" s="69"/>
    </row>
    <row r="127" spans="2:15" s="70" customFormat="1">
      <c r="B127" s="69"/>
      <c r="C127" s="69"/>
      <c r="D127" s="69"/>
      <c r="E127" s="68"/>
      <c r="F127" s="68"/>
      <c r="G127" s="68"/>
      <c r="H127" s="68"/>
      <c r="I127" s="68"/>
      <c r="J127" s="68"/>
      <c r="K127" s="68"/>
      <c r="L127" s="68"/>
      <c r="M127" s="68"/>
      <c r="N127" s="69"/>
      <c r="O127" s="69"/>
    </row>
    <row r="128" spans="2:15" s="70" customFormat="1">
      <c r="B128" s="69"/>
      <c r="C128" s="69"/>
      <c r="D128" s="69"/>
      <c r="E128" s="68"/>
      <c r="F128" s="68"/>
      <c r="G128" s="68"/>
      <c r="H128" s="68"/>
      <c r="I128" s="68"/>
      <c r="J128" s="68"/>
      <c r="K128" s="68"/>
      <c r="L128" s="68"/>
      <c r="M128" s="68"/>
      <c r="N128" s="69"/>
      <c r="O128" s="69"/>
    </row>
    <row r="129" spans="2:15" s="70" customFormat="1">
      <c r="B129" s="69"/>
      <c r="C129" s="69"/>
      <c r="D129" s="69"/>
      <c r="E129" s="68"/>
      <c r="F129" s="68"/>
      <c r="G129" s="68"/>
      <c r="H129" s="68"/>
      <c r="I129" s="68"/>
      <c r="J129" s="68"/>
      <c r="K129" s="68"/>
      <c r="L129" s="68"/>
      <c r="M129" s="68"/>
      <c r="N129" s="69"/>
      <c r="O129" s="69"/>
    </row>
    <row r="130" spans="2:15" s="70" customFormat="1">
      <c r="B130" s="69"/>
      <c r="C130" s="69"/>
      <c r="D130" s="69"/>
      <c r="E130" s="68"/>
      <c r="F130" s="68"/>
      <c r="G130" s="68"/>
      <c r="H130" s="68"/>
      <c r="I130" s="68"/>
      <c r="J130" s="68"/>
      <c r="K130" s="68"/>
      <c r="L130" s="68"/>
      <c r="M130" s="68"/>
      <c r="N130" s="69"/>
      <c r="O130" s="69"/>
    </row>
    <row r="131" spans="2:15" s="70" customFormat="1">
      <c r="B131" s="69"/>
      <c r="C131" s="69"/>
      <c r="D131" s="69"/>
      <c r="E131" s="68"/>
      <c r="F131" s="68"/>
      <c r="G131" s="68"/>
      <c r="H131" s="68"/>
      <c r="I131" s="68"/>
      <c r="J131" s="68"/>
      <c r="K131" s="68"/>
      <c r="L131" s="68"/>
      <c r="M131" s="68"/>
      <c r="N131" s="69"/>
      <c r="O131" s="69"/>
    </row>
    <row r="132" spans="2:15" s="70" customFormat="1">
      <c r="B132" s="69"/>
      <c r="C132" s="69"/>
      <c r="D132" s="69"/>
      <c r="E132" s="68"/>
      <c r="F132" s="68"/>
      <c r="G132" s="68"/>
      <c r="H132" s="68"/>
      <c r="I132" s="68"/>
      <c r="J132" s="68"/>
      <c r="K132" s="68"/>
      <c r="L132" s="68"/>
      <c r="M132" s="68"/>
      <c r="N132" s="69"/>
      <c r="O132" s="69"/>
    </row>
    <row r="133" spans="2:15" s="70" customFormat="1">
      <c r="B133" s="69"/>
      <c r="C133" s="69"/>
      <c r="D133" s="69"/>
      <c r="E133" s="68"/>
      <c r="F133" s="68"/>
      <c r="G133" s="68"/>
      <c r="H133" s="68"/>
      <c r="I133" s="68"/>
      <c r="J133" s="68"/>
      <c r="K133" s="68"/>
      <c r="L133" s="68"/>
      <c r="M133" s="68"/>
      <c r="N133" s="69"/>
      <c r="O133" s="69"/>
    </row>
    <row r="134" spans="2:15" s="70" customFormat="1">
      <c r="B134" s="69"/>
      <c r="C134" s="69"/>
      <c r="D134" s="69"/>
      <c r="E134" s="68"/>
      <c r="F134" s="68"/>
      <c r="G134" s="68"/>
      <c r="H134" s="68"/>
      <c r="I134" s="68"/>
      <c r="J134" s="68"/>
      <c r="K134" s="68"/>
      <c r="L134" s="68"/>
      <c r="M134" s="68"/>
      <c r="N134" s="69"/>
      <c r="O134" s="69"/>
    </row>
    <row r="135" spans="2:15" s="70" customFormat="1">
      <c r="B135" s="69"/>
      <c r="C135" s="69"/>
      <c r="D135" s="69"/>
      <c r="E135" s="68"/>
      <c r="F135" s="68"/>
      <c r="G135" s="68"/>
      <c r="H135" s="68"/>
      <c r="I135" s="68"/>
      <c r="J135" s="68"/>
      <c r="K135" s="68"/>
      <c r="L135" s="68"/>
      <c r="M135" s="68"/>
      <c r="N135" s="69"/>
      <c r="O135" s="69"/>
    </row>
    <row r="136" spans="2:15" s="70" customFormat="1">
      <c r="B136" s="69"/>
      <c r="C136" s="69"/>
      <c r="D136" s="69"/>
      <c r="E136" s="68"/>
      <c r="F136" s="68"/>
      <c r="G136" s="68"/>
      <c r="H136" s="68"/>
      <c r="I136" s="68"/>
      <c r="J136" s="68"/>
      <c r="K136" s="68"/>
      <c r="L136" s="68"/>
      <c r="M136" s="68"/>
      <c r="N136" s="69"/>
      <c r="O136" s="69"/>
    </row>
    <row r="137" spans="2:15" s="70" customFormat="1">
      <c r="B137" s="69"/>
      <c r="C137" s="69"/>
      <c r="D137" s="69"/>
      <c r="E137" s="68"/>
      <c r="F137" s="68"/>
      <c r="G137" s="68"/>
      <c r="H137" s="68"/>
      <c r="I137" s="68"/>
      <c r="J137" s="68"/>
      <c r="K137" s="68"/>
      <c r="L137" s="68"/>
      <c r="M137" s="68"/>
      <c r="N137" s="69"/>
      <c r="O137" s="69"/>
    </row>
    <row r="138" spans="2:15" s="70" customFormat="1">
      <c r="B138" s="69"/>
      <c r="C138" s="69"/>
      <c r="D138" s="69"/>
      <c r="E138" s="68"/>
      <c r="F138" s="68"/>
      <c r="G138" s="68"/>
      <c r="H138" s="68"/>
      <c r="I138" s="68"/>
      <c r="J138" s="68"/>
      <c r="K138" s="68"/>
      <c r="L138" s="68"/>
      <c r="M138" s="68"/>
      <c r="N138" s="69"/>
      <c r="O138" s="69"/>
    </row>
    <row r="139" spans="2:15" s="70" customFormat="1">
      <c r="B139" s="69"/>
      <c r="C139" s="69"/>
      <c r="D139" s="69"/>
      <c r="E139" s="68"/>
      <c r="F139" s="68"/>
      <c r="G139" s="68"/>
      <c r="H139" s="68"/>
      <c r="I139" s="68"/>
      <c r="J139" s="68"/>
      <c r="K139" s="68"/>
      <c r="L139" s="68"/>
      <c r="M139" s="68"/>
      <c r="N139" s="69"/>
      <c r="O139" s="69"/>
    </row>
    <row r="140" spans="2:15" s="70" customFormat="1">
      <c r="B140" s="69"/>
      <c r="C140" s="69"/>
      <c r="D140" s="69"/>
      <c r="E140" s="68"/>
      <c r="F140" s="68"/>
      <c r="G140" s="68"/>
      <c r="H140" s="68"/>
      <c r="I140" s="68"/>
      <c r="J140" s="68"/>
      <c r="K140" s="68"/>
      <c r="L140" s="68"/>
      <c r="M140" s="68"/>
      <c r="N140" s="69"/>
      <c r="O140" s="69"/>
    </row>
    <row r="141" spans="2:15" s="70" customFormat="1">
      <c r="B141" s="69"/>
      <c r="C141" s="69"/>
      <c r="D141" s="69"/>
      <c r="E141" s="68"/>
      <c r="F141" s="68"/>
      <c r="G141" s="68"/>
      <c r="H141" s="68"/>
      <c r="I141" s="68"/>
      <c r="J141" s="68"/>
      <c r="K141" s="68"/>
      <c r="L141" s="68"/>
      <c r="M141" s="68"/>
      <c r="N141" s="69"/>
      <c r="O141" s="69"/>
    </row>
    <row r="142" spans="2:15" s="70" customFormat="1">
      <c r="B142" s="69"/>
      <c r="C142" s="69"/>
      <c r="D142" s="69"/>
      <c r="E142" s="68"/>
      <c r="F142" s="68"/>
      <c r="G142" s="68"/>
      <c r="H142" s="68"/>
      <c r="I142" s="68"/>
      <c r="J142" s="68"/>
      <c r="K142" s="68"/>
      <c r="L142" s="68"/>
      <c r="M142" s="68"/>
      <c r="N142" s="69"/>
      <c r="O142" s="69"/>
    </row>
    <row r="143" spans="2:15" s="70" customFormat="1">
      <c r="B143" s="69"/>
      <c r="C143" s="69"/>
      <c r="D143" s="69"/>
      <c r="E143" s="68"/>
      <c r="F143" s="68"/>
      <c r="G143" s="68"/>
      <c r="H143" s="68"/>
      <c r="I143" s="68"/>
      <c r="J143" s="68"/>
      <c r="K143" s="68"/>
      <c r="L143" s="68"/>
      <c r="M143" s="68"/>
      <c r="N143" s="69"/>
      <c r="O143" s="69"/>
    </row>
    <row r="144" spans="2:15" s="70" customFormat="1">
      <c r="B144" s="69"/>
      <c r="C144" s="69"/>
      <c r="D144" s="69"/>
      <c r="E144" s="68"/>
      <c r="F144" s="68"/>
      <c r="G144" s="68"/>
      <c r="H144" s="68"/>
      <c r="I144" s="68"/>
      <c r="J144" s="68"/>
      <c r="K144" s="68"/>
      <c r="L144" s="68"/>
      <c r="M144" s="68"/>
      <c r="N144" s="69"/>
      <c r="O144" s="69"/>
    </row>
    <row r="145" spans="2:15" s="70" customFormat="1">
      <c r="B145" s="69"/>
      <c r="C145" s="69"/>
      <c r="D145" s="69"/>
      <c r="E145" s="68"/>
      <c r="F145" s="68"/>
      <c r="G145" s="68"/>
      <c r="H145" s="68"/>
      <c r="I145" s="68"/>
      <c r="J145" s="68"/>
      <c r="K145" s="68"/>
      <c r="L145" s="68"/>
      <c r="M145" s="68"/>
      <c r="N145" s="69"/>
      <c r="O145" s="69"/>
    </row>
    <row r="146" spans="2:15" s="70" customFormat="1">
      <c r="B146" s="69"/>
      <c r="C146" s="69"/>
      <c r="D146" s="69"/>
      <c r="E146" s="68"/>
      <c r="F146" s="68"/>
      <c r="G146" s="68"/>
      <c r="H146" s="68"/>
      <c r="I146" s="68"/>
      <c r="J146" s="68"/>
      <c r="K146" s="68"/>
      <c r="L146" s="68"/>
      <c r="M146" s="68"/>
      <c r="N146" s="69"/>
      <c r="O146" s="69"/>
    </row>
    <row r="147" spans="2:15" s="70" customFormat="1">
      <c r="B147" s="69"/>
      <c r="C147" s="69"/>
      <c r="D147" s="69"/>
      <c r="E147" s="68"/>
      <c r="F147" s="68"/>
      <c r="G147" s="68"/>
      <c r="H147" s="68"/>
      <c r="I147" s="68"/>
      <c r="J147" s="68"/>
      <c r="K147" s="68"/>
      <c r="L147" s="68"/>
      <c r="M147" s="68"/>
      <c r="N147" s="69"/>
      <c r="O147" s="69"/>
    </row>
    <row r="148" spans="2:15" s="70" customFormat="1">
      <c r="B148" s="69"/>
      <c r="C148" s="69"/>
      <c r="D148" s="69"/>
      <c r="E148" s="68"/>
      <c r="F148" s="68"/>
      <c r="G148" s="68"/>
      <c r="H148" s="68"/>
      <c r="I148" s="68"/>
      <c r="J148" s="68"/>
      <c r="K148" s="68"/>
      <c r="L148" s="68"/>
      <c r="M148" s="68"/>
      <c r="N148" s="69"/>
      <c r="O148" s="69"/>
    </row>
    <row r="149" spans="2:15" s="70" customFormat="1">
      <c r="B149" s="69"/>
      <c r="C149" s="69"/>
      <c r="D149" s="69"/>
      <c r="E149" s="68"/>
      <c r="F149" s="68"/>
      <c r="G149" s="68"/>
      <c r="H149" s="68"/>
      <c r="I149" s="68"/>
      <c r="J149" s="68"/>
      <c r="K149" s="68"/>
      <c r="L149" s="68"/>
      <c r="M149" s="68"/>
      <c r="N149" s="69"/>
      <c r="O149" s="69"/>
    </row>
    <row r="150" spans="2:15" s="70" customFormat="1">
      <c r="B150" s="69"/>
      <c r="C150" s="69"/>
      <c r="D150" s="69"/>
      <c r="E150" s="68"/>
      <c r="F150" s="68"/>
      <c r="G150" s="68"/>
      <c r="H150" s="68"/>
      <c r="I150" s="68"/>
      <c r="J150" s="68"/>
      <c r="K150" s="68"/>
      <c r="L150" s="68"/>
      <c r="M150" s="68"/>
      <c r="N150" s="69"/>
      <c r="O150" s="69"/>
    </row>
    <row r="151" spans="2:15" s="70" customFormat="1">
      <c r="B151" s="69"/>
      <c r="C151" s="69"/>
      <c r="D151" s="69"/>
      <c r="E151" s="68"/>
      <c r="F151" s="68"/>
      <c r="G151" s="68"/>
      <c r="H151" s="68"/>
      <c r="I151" s="68"/>
      <c r="J151" s="68"/>
      <c r="K151" s="68"/>
      <c r="L151" s="68"/>
      <c r="M151" s="68"/>
      <c r="N151" s="69"/>
      <c r="O151" s="69"/>
    </row>
    <row r="152" spans="2:15" s="70" customFormat="1">
      <c r="B152" s="69"/>
      <c r="C152" s="69"/>
      <c r="D152" s="69"/>
      <c r="E152" s="68"/>
      <c r="F152" s="68"/>
      <c r="G152" s="68"/>
      <c r="H152" s="68"/>
      <c r="I152" s="68"/>
      <c r="J152" s="68"/>
      <c r="K152" s="68"/>
      <c r="L152" s="68"/>
      <c r="M152" s="68"/>
      <c r="N152" s="69"/>
      <c r="O152" s="69"/>
    </row>
    <row r="153" spans="2:15" s="70" customFormat="1">
      <c r="B153" s="69"/>
      <c r="C153" s="69"/>
      <c r="D153" s="69"/>
      <c r="E153" s="68"/>
      <c r="F153" s="68"/>
      <c r="G153" s="68"/>
      <c r="H153" s="68"/>
      <c r="I153" s="68"/>
      <c r="J153" s="68"/>
      <c r="K153" s="68"/>
      <c r="L153" s="68"/>
      <c r="M153" s="68"/>
      <c r="N153" s="69"/>
      <c r="O153" s="69"/>
    </row>
    <row r="154" spans="2:15" s="70" customFormat="1">
      <c r="B154" s="69"/>
      <c r="C154" s="69"/>
      <c r="D154" s="69"/>
      <c r="E154" s="68"/>
      <c r="F154" s="68"/>
      <c r="G154" s="68"/>
      <c r="H154" s="68"/>
      <c r="I154" s="68"/>
      <c r="J154" s="68"/>
      <c r="K154" s="68"/>
      <c r="L154" s="68"/>
      <c r="M154" s="68"/>
      <c r="N154" s="69"/>
      <c r="O154" s="69"/>
    </row>
    <row r="155" spans="2:15" s="70" customFormat="1">
      <c r="B155" s="69"/>
      <c r="C155" s="69"/>
      <c r="D155" s="69"/>
      <c r="E155" s="68"/>
      <c r="F155" s="68"/>
      <c r="G155" s="68"/>
      <c r="H155" s="68"/>
      <c r="I155" s="68"/>
      <c r="J155" s="68"/>
      <c r="K155" s="68"/>
      <c r="L155" s="68"/>
      <c r="M155" s="68"/>
      <c r="N155" s="69"/>
      <c r="O155" s="69"/>
    </row>
    <row r="156" spans="2:15" s="70" customFormat="1">
      <c r="B156" s="69"/>
      <c r="C156" s="69"/>
      <c r="D156" s="69"/>
      <c r="E156" s="68"/>
      <c r="F156" s="68"/>
      <c r="G156" s="68"/>
      <c r="H156" s="68"/>
      <c r="I156" s="68"/>
      <c r="J156" s="68"/>
      <c r="K156" s="68"/>
      <c r="L156" s="68"/>
      <c r="M156" s="68"/>
      <c r="N156" s="69"/>
      <c r="O156" s="69"/>
    </row>
    <row r="157" spans="2:15" s="70" customFormat="1">
      <c r="B157" s="69"/>
      <c r="C157" s="69"/>
      <c r="D157" s="69"/>
      <c r="E157" s="68"/>
      <c r="F157" s="68"/>
      <c r="G157" s="68"/>
      <c r="H157" s="68"/>
      <c r="I157" s="68"/>
      <c r="J157" s="68"/>
      <c r="K157" s="68"/>
      <c r="L157" s="68"/>
      <c r="M157" s="68"/>
      <c r="N157" s="69"/>
      <c r="O157" s="69"/>
    </row>
    <row r="158" spans="2:15" s="70" customFormat="1">
      <c r="B158" s="69"/>
      <c r="C158" s="69"/>
      <c r="D158" s="69"/>
      <c r="E158" s="68"/>
      <c r="F158" s="68"/>
      <c r="G158" s="68"/>
      <c r="H158" s="68"/>
      <c r="I158" s="68"/>
      <c r="J158" s="68"/>
      <c r="K158" s="68"/>
      <c r="L158" s="68"/>
      <c r="M158" s="68"/>
      <c r="N158" s="69"/>
      <c r="O158" s="69"/>
    </row>
    <row r="159" spans="2:15" s="70" customFormat="1">
      <c r="B159" s="69"/>
      <c r="C159" s="69"/>
      <c r="D159" s="69"/>
      <c r="E159" s="68"/>
      <c r="F159" s="68"/>
      <c r="G159" s="68"/>
      <c r="H159" s="68"/>
      <c r="I159" s="68"/>
      <c r="J159" s="68"/>
      <c r="K159" s="68"/>
      <c r="L159" s="68"/>
      <c r="M159" s="68"/>
      <c r="N159" s="69"/>
      <c r="O159" s="69"/>
    </row>
    <row r="160" spans="2:15" s="70" customFormat="1">
      <c r="B160" s="69"/>
      <c r="C160" s="69"/>
      <c r="D160" s="69"/>
      <c r="E160" s="68"/>
      <c r="F160" s="68"/>
      <c r="G160" s="68"/>
      <c r="H160" s="68"/>
      <c r="I160" s="68"/>
      <c r="J160" s="68"/>
      <c r="K160" s="68"/>
      <c r="L160" s="68"/>
      <c r="M160" s="68"/>
      <c r="N160" s="69"/>
      <c r="O160" s="69"/>
    </row>
    <row r="161" spans="2:15" s="70" customFormat="1">
      <c r="B161" s="69"/>
      <c r="C161" s="69"/>
      <c r="D161" s="69"/>
      <c r="E161" s="68"/>
      <c r="F161" s="68"/>
      <c r="G161" s="68"/>
      <c r="H161" s="68"/>
      <c r="I161" s="68"/>
      <c r="J161" s="68"/>
      <c r="K161" s="68"/>
      <c r="L161" s="68"/>
      <c r="M161" s="68"/>
      <c r="N161" s="69"/>
      <c r="O161" s="69"/>
    </row>
    <row r="162" spans="2:15" s="70" customFormat="1">
      <c r="B162" s="69"/>
      <c r="C162" s="69"/>
      <c r="D162" s="69"/>
      <c r="E162" s="68"/>
      <c r="F162" s="68"/>
      <c r="G162" s="68"/>
      <c r="H162" s="68"/>
      <c r="I162" s="68"/>
      <c r="J162" s="68"/>
      <c r="K162" s="68"/>
      <c r="L162" s="68"/>
      <c r="M162" s="68"/>
      <c r="N162" s="69"/>
      <c r="O162" s="69"/>
    </row>
    <row r="163" spans="2:15" s="70" customFormat="1">
      <c r="B163" s="69"/>
      <c r="C163" s="69"/>
      <c r="D163" s="69"/>
      <c r="E163" s="68"/>
      <c r="F163" s="68"/>
      <c r="G163" s="68"/>
      <c r="H163" s="68"/>
      <c r="I163" s="68"/>
      <c r="J163" s="68"/>
      <c r="K163" s="68"/>
      <c r="L163" s="68"/>
      <c r="M163" s="68"/>
      <c r="N163" s="69"/>
      <c r="O163" s="69"/>
    </row>
    <row r="164" spans="2:15" s="70" customFormat="1">
      <c r="B164" s="69"/>
      <c r="C164" s="69"/>
      <c r="D164" s="69"/>
      <c r="E164" s="68"/>
      <c r="F164" s="68"/>
      <c r="G164" s="68"/>
      <c r="H164" s="68"/>
      <c r="I164" s="68"/>
      <c r="J164" s="68"/>
      <c r="K164" s="68"/>
      <c r="L164" s="68"/>
      <c r="M164" s="68"/>
      <c r="N164" s="69"/>
      <c r="O164" s="69"/>
    </row>
    <row r="165" spans="2:15" s="70" customFormat="1">
      <c r="B165" s="69"/>
      <c r="C165" s="69"/>
      <c r="D165" s="69"/>
      <c r="E165" s="68"/>
      <c r="F165" s="68"/>
      <c r="G165" s="68"/>
      <c r="H165" s="68"/>
      <c r="I165" s="68"/>
      <c r="J165" s="68"/>
      <c r="K165" s="68"/>
      <c r="L165" s="68"/>
      <c r="M165" s="68"/>
      <c r="N165" s="69"/>
      <c r="O165" s="69"/>
    </row>
    <row r="166" spans="2:15" s="70" customFormat="1">
      <c r="B166" s="69"/>
      <c r="C166" s="69"/>
      <c r="D166" s="69"/>
      <c r="E166" s="68"/>
      <c r="F166" s="68"/>
      <c r="G166" s="68"/>
      <c r="H166" s="68"/>
      <c r="I166" s="68"/>
      <c r="J166" s="68"/>
      <c r="K166" s="68"/>
      <c r="L166" s="68"/>
      <c r="M166" s="68"/>
      <c r="N166" s="69"/>
      <c r="O166" s="69"/>
    </row>
    <row r="167" spans="2:15" s="70" customFormat="1">
      <c r="B167" s="69"/>
      <c r="C167" s="69"/>
      <c r="D167" s="69"/>
      <c r="E167" s="68"/>
      <c r="F167" s="68"/>
      <c r="G167" s="68"/>
      <c r="H167" s="68"/>
      <c r="I167" s="68"/>
      <c r="J167" s="68"/>
      <c r="K167" s="68"/>
      <c r="L167" s="68"/>
      <c r="M167" s="68"/>
      <c r="N167" s="69"/>
      <c r="O167" s="69"/>
    </row>
    <row r="168" spans="2:15" s="70" customFormat="1">
      <c r="B168" s="69"/>
      <c r="C168" s="69"/>
      <c r="D168" s="69"/>
      <c r="E168" s="68"/>
      <c r="F168" s="68"/>
      <c r="G168" s="68"/>
      <c r="H168" s="68"/>
      <c r="I168" s="68"/>
      <c r="J168" s="68"/>
      <c r="K168" s="68"/>
      <c r="L168" s="68"/>
      <c r="M168" s="68"/>
      <c r="N168" s="69"/>
      <c r="O168" s="69"/>
    </row>
    <row r="169" spans="2:15" s="70" customFormat="1">
      <c r="B169" s="69"/>
      <c r="C169" s="69"/>
      <c r="D169" s="69"/>
      <c r="E169" s="68"/>
      <c r="F169" s="68"/>
      <c r="G169" s="68"/>
      <c r="H169" s="68"/>
      <c r="I169" s="68"/>
      <c r="J169" s="68"/>
      <c r="K169" s="68"/>
      <c r="L169" s="68"/>
      <c r="M169" s="68"/>
      <c r="N169" s="69"/>
      <c r="O169" s="69"/>
    </row>
    <row r="170" spans="2:15" s="70" customFormat="1">
      <c r="B170" s="69"/>
      <c r="C170" s="69"/>
      <c r="D170" s="69"/>
      <c r="E170" s="68"/>
      <c r="F170" s="68"/>
      <c r="G170" s="68"/>
      <c r="H170" s="68"/>
      <c r="I170" s="68"/>
      <c r="J170" s="68"/>
      <c r="K170" s="68"/>
      <c r="L170" s="68"/>
      <c r="M170" s="68"/>
      <c r="N170" s="69"/>
      <c r="O170" s="69"/>
    </row>
    <row r="171" spans="2:15" s="70" customFormat="1">
      <c r="B171" s="69"/>
      <c r="C171" s="69"/>
      <c r="D171" s="69"/>
      <c r="E171" s="68"/>
      <c r="F171" s="68"/>
      <c r="G171" s="68"/>
      <c r="H171" s="68"/>
      <c r="I171" s="68"/>
      <c r="J171" s="68"/>
      <c r="K171" s="68"/>
      <c r="L171" s="68"/>
      <c r="M171" s="68"/>
      <c r="N171" s="69"/>
      <c r="O171" s="69"/>
    </row>
    <row r="172" spans="2:15" s="70" customFormat="1">
      <c r="B172" s="69"/>
      <c r="C172" s="69"/>
      <c r="D172" s="69"/>
      <c r="E172" s="68"/>
      <c r="F172" s="68"/>
      <c r="G172" s="68"/>
      <c r="H172" s="68"/>
      <c r="I172" s="68"/>
      <c r="J172" s="68"/>
      <c r="K172" s="68"/>
      <c r="L172" s="68"/>
      <c r="M172" s="68"/>
      <c r="N172" s="69"/>
      <c r="O172" s="69"/>
    </row>
    <row r="173" spans="2:15" s="70" customFormat="1">
      <c r="B173" s="69"/>
      <c r="C173" s="69"/>
      <c r="D173" s="69"/>
      <c r="E173" s="68"/>
      <c r="F173" s="68"/>
      <c r="G173" s="68"/>
      <c r="H173" s="68"/>
      <c r="I173" s="68"/>
      <c r="J173" s="68"/>
      <c r="K173" s="68"/>
      <c r="L173" s="68"/>
      <c r="M173" s="68"/>
      <c r="N173" s="69"/>
      <c r="O173" s="69"/>
    </row>
    <row r="174" spans="2:15" s="70" customFormat="1">
      <c r="B174" s="69"/>
      <c r="C174" s="69"/>
      <c r="D174" s="69"/>
      <c r="E174" s="68"/>
      <c r="F174" s="68"/>
      <c r="G174" s="68"/>
      <c r="H174" s="68"/>
      <c r="I174" s="68"/>
      <c r="J174" s="68"/>
      <c r="K174" s="68"/>
      <c r="L174" s="68"/>
      <c r="M174" s="68"/>
      <c r="N174" s="69"/>
      <c r="O174" s="69"/>
    </row>
    <row r="175" spans="2:15" s="70" customFormat="1">
      <c r="B175" s="69"/>
      <c r="C175" s="69"/>
      <c r="D175" s="69"/>
      <c r="E175" s="68"/>
      <c r="F175" s="68"/>
      <c r="G175" s="68"/>
      <c r="H175" s="68"/>
      <c r="I175" s="68"/>
      <c r="J175" s="68"/>
      <c r="K175" s="68"/>
      <c r="L175" s="68"/>
      <c r="M175" s="68"/>
      <c r="N175" s="69"/>
      <c r="O175" s="69"/>
    </row>
    <row r="176" spans="2:15" s="70" customFormat="1">
      <c r="B176" s="69"/>
      <c r="C176" s="69"/>
      <c r="D176" s="69"/>
      <c r="E176" s="68"/>
      <c r="F176" s="68"/>
      <c r="G176" s="68"/>
      <c r="H176" s="68"/>
      <c r="I176" s="68"/>
      <c r="J176" s="68"/>
      <c r="K176" s="68"/>
      <c r="L176" s="68"/>
      <c r="M176" s="68"/>
      <c r="N176" s="69"/>
      <c r="O176" s="69"/>
    </row>
    <row r="177" spans="2:15" s="70" customFormat="1">
      <c r="B177" s="69"/>
      <c r="C177" s="69"/>
      <c r="D177" s="69"/>
      <c r="E177" s="68"/>
      <c r="F177" s="68"/>
      <c r="G177" s="68"/>
      <c r="H177" s="68"/>
      <c r="I177" s="68"/>
      <c r="J177" s="68"/>
      <c r="K177" s="68"/>
      <c r="L177" s="68"/>
      <c r="M177" s="68"/>
      <c r="N177" s="69"/>
      <c r="O177" s="69"/>
    </row>
    <row r="178" spans="2:15" s="70" customFormat="1">
      <c r="B178" s="69"/>
      <c r="C178" s="69"/>
      <c r="D178" s="69"/>
      <c r="E178" s="68"/>
      <c r="F178" s="68"/>
      <c r="G178" s="68"/>
      <c r="H178" s="68"/>
      <c r="I178" s="68"/>
      <c r="J178" s="68"/>
      <c r="K178" s="68"/>
      <c r="L178" s="68"/>
      <c r="M178" s="68"/>
      <c r="N178" s="69"/>
      <c r="O178" s="69"/>
    </row>
    <row r="179" spans="2:15" s="70" customFormat="1">
      <c r="B179" s="69"/>
      <c r="C179" s="69"/>
      <c r="D179" s="69"/>
      <c r="E179" s="68"/>
      <c r="F179" s="68"/>
      <c r="G179" s="68"/>
      <c r="H179" s="68"/>
      <c r="I179" s="68"/>
      <c r="J179" s="68"/>
      <c r="K179" s="68"/>
      <c r="L179" s="68"/>
      <c r="M179" s="68"/>
      <c r="N179" s="69"/>
      <c r="O179" s="69"/>
    </row>
    <row r="180" spans="2:15" s="70" customFormat="1">
      <c r="B180" s="69"/>
      <c r="C180" s="69"/>
      <c r="D180" s="69"/>
      <c r="E180" s="68"/>
      <c r="F180" s="68"/>
      <c r="G180" s="68"/>
      <c r="H180" s="68"/>
      <c r="I180" s="68"/>
      <c r="J180" s="68"/>
      <c r="K180" s="68"/>
      <c r="L180" s="68"/>
      <c r="M180" s="68"/>
      <c r="N180" s="69"/>
      <c r="O180" s="69"/>
    </row>
    <row r="181" spans="2:15" s="70" customFormat="1">
      <c r="B181" s="69"/>
      <c r="C181" s="69"/>
      <c r="D181" s="69"/>
      <c r="E181" s="68"/>
      <c r="F181" s="68"/>
      <c r="G181" s="68"/>
      <c r="H181" s="68"/>
      <c r="I181" s="68"/>
      <c r="J181" s="68"/>
      <c r="K181" s="68"/>
      <c r="L181" s="68"/>
      <c r="M181" s="68"/>
      <c r="N181" s="69"/>
      <c r="O181" s="69"/>
    </row>
  </sheetData>
  <mergeCells count="8">
    <mergeCell ref="C7:E7"/>
    <mergeCell ref="C8:E8"/>
    <mergeCell ref="C9:E9"/>
    <mergeCell ref="C4:E4"/>
    <mergeCell ref="B2:E2"/>
    <mergeCell ref="C3:E3"/>
    <mergeCell ref="C5:E5"/>
    <mergeCell ref="C6:E6"/>
  </mergeCells>
  <phoneticPr fontId="11" type="noConversion"/>
  <conditionalFormatting sqref="I12:J12">
    <cfRule type="containsText" dxfId="5" priority="81" operator="containsText" text="RADICADO">
      <formula>NOT(ISERROR(SEARCH("RADICADO",I12)))</formula>
    </cfRule>
  </conditionalFormatting>
  <conditionalFormatting sqref="I14:J14 I21:J21 K103:K109 I114:J117">
    <cfRule type="containsText" dxfId="4" priority="76" operator="containsText" text="RADICADO">
      <formula>NOT(ISERROR(SEARCH("RADICADO",I14)))</formula>
    </cfRule>
  </conditionalFormatting>
  <conditionalFormatting sqref="I103:J112">
    <cfRule type="containsText" dxfId="3" priority="79" operator="containsText" text="RADICADO">
      <formula>NOT(ISERROR(SEARCH("RADICADO",I103)))</formula>
    </cfRule>
  </conditionalFormatting>
  <conditionalFormatting sqref="I12:K13 I15:K20 I22:K102 I108:K113 I117:K122">
    <cfRule type="containsText" dxfId="2" priority="22" operator="containsText" text="RADICADO">
      <formula>NOT(ISERROR(SEARCH("RADICADO",I12)))</formula>
    </cfRule>
  </conditionalFormatting>
  <conditionalFormatting sqref="K14">
    <cfRule type="containsText" dxfId="1" priority="1" operator="containsText" text="RADICADO">
      <formula>NOT(ISERROR(SEARCH("RADICADO",K14)))</formula>
    </cfRule>
  </conditionalFormatting>
  <conditionalFormatting sqref="K114:K117">
    <cfRule type="containsText" dxfId="0" priority="49" operator="containsText" text="RADICADO">
      <formula>NOT(ISERROR(SEARCH("RADICADO",K114)))</formula>
    </cfRule>
  </conditionalFormatting>
  <dataValidations count="5">
    <dataValidation allowBlank="1" showInputMessage="1" showErrorMessage="1" sqref="I12:K100 I103:K122" xr:uid="{1706F560-A334-458D-89DF-DE3DC351D070}"/>
    <dataValidation type="list" allowBlank="1" showInputMessage="1" showErrorMessage="1" sqref="F12:G82 F107:G122" xr:uid="{284D4DFE-C71C-40DA-AE69-F9707ADAAF1D}">
      <formula1>PROCEDIMIENTO_CONTRACTUAL</formula1>
    </dataValidation>
    <dataValidation type="list" allowBlank="1" showInputMessage="1" showErrorMessage="1" sqref="H12:H82 H107:H122" xr:uid="{300809E1-7A1A-4F19-BF03-AA4F91CA818F}">
      <formula1>FECHA_ESTIMADA_DE_INICIO_DE_PROCESOS_DE_SELECCIÓN__MES</formula1>
    </dataValidation>
    <dataValidation type="list" allowBlank="1" showInputMessage="1" showErrorMessage="1" sqref="H12:H82 G12:G122 H107:H122" xr:uid="{FD396B6B-91B5-46D7-9AFF-A00C41605C99}">
      <formula1>RUBRO_PRESUPUESTAL</formula1>
    </dataValidation>
    <dataValidation type="list" allowBlank="1" showInputMessage="1" showErrorMessage="1" sqref="D12:D82 D107:D122" xr:uid="{EF9797FF-F501-43DD-B1F0-48965F705208}">
      <formula1>PROYECTO_SIFI</formula1>
    </dataValidation>
  </dataValidations>
  <pageMargins left="0.7" right="0.7" top="0.75" bottom="0.75" header="0.3" footer="0.3"/>
  <pageSetup scale="19" fitToHeight="0"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B25C829A-AAA9-4FE4-B76C-C02CC91B0D3F}">
          <x14:formula1>
            <xm:f>'LISTAS '!$A$3:$A$7</xm:f>
          </x14:formula1>
          <xm:sqref>B82:C82 B12:C79 B107:C122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3FFFB0-FA96-4CF6-A64B-B80AECFAD814}">
  <dimension ref="A1:Z109"/>
  <sheetViews>
    <sheetView showGridLines="0" topLeftCell="A9" zoomScale="80" zoomScaleNormal="80" workbookViewId="0">
      <pane xSplit="1" ySplit="2" topLeftCell="G11" activePane="bottomRight" state="frozen"/>
      <selection pane="topRight" activeCell="B9" sqref="B9"/>
      <selection pane="bottomLeft" activeCell="A11" sqref="A11"/>
      <selection pane="bottomRight" activeCell="G23" sqref="G23"/>
    </sheetView>
  </sheetViews>
  <sheetFormatPr baseColWidth="10" defaultColWidth="11" defaultRowHeight="15.75"/>
  <cols>
    <col min="1" max="1" width="10.875" customWidth="1"/>
    <col min="2" max="2" width="14.75" customWidth="1"/>
    <col min="3" max="4" width="10.875" customWidth="1"/>
    <col min="5" max="5" width="14.625" customWidth="1"/>
    <col min="6" max="6" width="18.375" customWidth="1"/>
    <col min="7" max="7" width="32" style="13" bestFit="1" customWidth="1"/>
    <col min="8" max="8" width="53.5" style="13" customWidth="1"/>
    <col min="9" max="9" width="24.25" style="13" bestFit="1" customWidth="1"/>
    <col min="10" max="10" width="21.125" style="13" customWidth="1"/>
    <col min="11" max="21" width="22.25" style="13" customWidth="1"/>
    <col min="22" max="22" width="15.375" style="13" customWidth="1"/>
    <col min="23" max="23" width="33.875" style="13" customWidth="1"/>
    <col min="24" max="24" width="20.625" style="13" customWidth="1"/>
    <col min="25" max="25" width="38.875" bestFit="1" customWidth="1"/>
  </cols>
  <sheetData>
    <row r="1" spans="1:26" ht="60" customHeight="1">
      <c r="A1" s="149" t="s">
        <v>131</v>
      </c>
      <c r="B1" s="149"/>
      <c r="C1" s="149"/>
      <c r="D1" s="149"/>
      <c r="E1" s="149"/>
      <c r="F1" s="149"/>
      <c r="G1" s="149"/>
      <c r="H1" s="149"/>
      <c r="I1" s="149"/>
      <c r="J1" s="149"/>
      <c r="K1" s="149"/>
      <c r="L1" s="149"/>
      <c r="M1" s="149"/>
      <c r="N1" s="149"/>
      <c r="O1" s="149"/>
      <c r="P1" s="149"/>
      <c r="Q1" s="149"/>
      <c r="R1" s="149"/>
      <c r="S1" s="149"/>
      <c r="T1" s="149"/>
      <c r="U1" s="149"/>
      <c r="V1" s="149"/>
      <c r="W1" s="149"/>
      <c r="X1" s="149"/>
      <c r="Y1" s="149"/>
    </row>
    <row r="2" spans="1:26" ht="19.5" customHeight="1">
      <c r="F2" s="4" t="s">
        <v>132</v>
      </c>
      <c r="G2" s="150" t="s">
        <v>133</v>
      </c>
      <c r="H2" s="150"/>
      <c r="I2" s="11"/>
      <c r="J2" s="11"/>
      <c r="K2" s="11"/>
      <c r="L2" s="11"/>
      <c r="M2" s="11"/>
      <c r="N2" s="11"/>
      <c r="O2" s="11"/>
      <c r="P2" s="11"/>
      <c r="Q2" s="11"/>
      <c r="R2" s="11"/>
      <c r="S2" s="11"/>
      <c r="T2" s="11"/>
      <c r="U2" s="11"/>
      <c r="V2" s="10"/>
      <c r="W2" s="10"/>
    </row>
    <row r="3" spans="1:26" ht="37.5">
      <c r="F3" s="4" t="s">
        <v>134</v>
      </c>
      <c r="G3" s="148" t="s">
        <v>135</v>
      </c>
      <c r="H3" s="148"/>
      <c r="I3" s="11"/>
      <c r="J3" s="11"/>
      <c r="K3" s="11"/>
      <c r="L3" s="11"/>
      <c r="M3" s="11"/>
      <c r="N3" s="11"/>
      <c r="O3" s="11"/>
      <c r="P3" s="11"/>
      <c r="Q3" s="11"/>
      <c r="R3" s="11"/>
      <c r="S3" s="11"/>
      <c r="T3" s="11"/>
      <c r="U3" s="11"/>
      <c r="V3" s="10"/>
      <c r="W3" s="10"/>
    </row>
    <row r="4" spans="1:26" ht="39.950000000000003" customHeight="1">
      <c r="F4" s="4" t="s">
        <v>136</v>
      </c>
      <c r="G4" s="148" t="s">
        <v>137</v>
      </c>
      <c r="H4" s="148"/>
      <c r="I4" s="11"/>
      <c r="J4" s="11"/>
      <c r="K4" s="11"/>
      <c r="L4" s="11"/>
      <c r="M4" s="11"/>
      <c r="N4" s="11"/>
      <c r="O4" s="11"/>
      <c r="P4" s="11"/>
      <c r="Q4" s="11"/>
      <c r="R4" s="11"/>
      <c r="S4" s="11"/>
      <c r="T4" s="11"/>
      <c r="U4" s="11"/>
      <c r="V4" s="10"/>
      <c r="W4" s="10"/>
    </row>
    <row r="5" spans="1:26" ht="39.950000000000003" customHeight="1">
      <c r="F5" s="4" t="s">
        <v>138</v>
      </c>
      <c r="G5" s="151" t="s">
        <v>139</v>
      </c>
      <c r="H5" s="151"/>
      <c r="I5" s="11"/>
      <c r="J5" s="11"/>
      <c r="K5" s="11"/>
      <c r="L5" s="11"/>
      <c r="M5" s="11"/>
      <c r="N5" s="11"/>
      <c r="O5" s="11"/>
      <c r="P5" s="11"/>
      <c r="Q5" s="11"/>
      <c r="R5" s="11"/>
      <c r="S5" s="11"/>
      <c r="T5" s="11"/>
      <c r="U5" s="11"/>
      <c r="V5" s="10"/>
      <c r="W5" s="10"/>
    </row>
    <row r="6" spans="1:26" ht="39.950000000000003" customHeight="1">
      <c r="F6" s="4" t="s">
        <v>140</v>
      </c>
      <c r="G6" s="148" t="s">
        <v>141</v>
      </c>
      <c r="H6" s="148"/>
      <c r="I6" s="11"/>
      <c r="J6" s="11"/>
      <c r="K6" s="11"/>
      <c r="L6" s="11"/>
      <c r="M6" s="11"/>
      <c r="N6" s="11"/>
      <c r="O6" s="11"/>
      <c r="P6" s="11"/>
      <c r="Q6" s="11"/>
      <c r="R6" s="11"/>
      <c r="S6" s="11"/>
      <c r="T6" s="11"/>
      <c r="U6" s="11"/>
      <c r="V6" s="10"/>
      <c r="W6" s="10"/>
      <c r="Z6" s="13"/>
    </row>
    <row r="7" spans="1:26" ht="57" customHeight="1">
      <c r="F7" s="4" t="s">
        <v>142</v>
      </c>
      <c r="G7" s="148" t="s">
        <v>143</v>
      </c>
      <c r="H7" s="148"/>
      <c r="I7" s="11"/>
      <c r="J7" s="11"/>
      <c r="K7" s="11"/>
      <c r="L7" s="11"/>
      <c r="M7" s="11"/>
      <c r="N7" s="11"/>
      <c r="O7" s="11"/>
      <c r="P7" s="11"/>
      <c r="Q7" s="11"/>
      <c r="R7" s="11"/>
      <c r="S7" s="11"/>
      <c r="T7" s="11"/>
      <c r="U7" s="11"/>
      <c r="V7" s="10"/>
      <c r="W7" s="10"/>
    </row>
    <row r="8" spans="1:26" ht="18.75">
      <c r="F8" s="4" t="s">
        <v>144</v>
      </c>
      <c r="G8" s="148" t="s">
        <v>145</v>
      </c>
      <c r="H8" s="148"/>
      <c r="I8" s="11"/>
      <c r="J8" s="11"/>
      <c r="K8" s="11"/>
      <c r="L8" s="11"/>
      <c r="M8" s="11"/>
      <c r="N8" s="11"/>
      <c r="O8" s="11"/>
      <c r="P8" s="11"/>
      <c r="Q8" s="11"/>
      <c r="R8" s="11"/>
      <c r="S8" s="11"/>
      <c r="T8" s="11"/>
      <c r="U8" s="11"/>
      <c r="V8" s="10"/>
      <c r="W8" s="10"/>
    </row>
    <row r="10" spans="1:26" ht="73.5" customHeight="1" thickBot="1">
      <c r="A10" s="7" t="s">
        <v>146</v>
      </c>
      <c r="B10" s="28" t="s">
        <v>147</v>
      </c>
      <c r="C10" s="28" t="s">
        <v>148</v>
      </c>
      <c r="D10" s="28" t="s">
        <v>149</v>
      </c>
      <c r="E10" s="28" t="s">
        <v>387</v>
      </c>
      <c r="F10" s="12" t="s">
        <v>40</v>
      </c>
      <c r="G10" s="8" t="s">
        <v>6</v>
      </c>
      <c r="H10" s="8" t="s">
        <v>8</v>
      </c>
      <c r="I10" s="8" t="s">
        <v>10</v>
      </c>
      <c r="J10" s="8" t="s">
        <v>91</v>
      </c>
      <c r="K10" s="8" t="s">
        <v>12</v>
      </c>
      <c r="L10" s="8" t="s">
        <v>16</v>
      </c>
      <c r="M10" s="15" t="s">
        <v>150</v>
      </c>
      <c r="N10" s="15" t="s">
        <v>151</v>
      </c>
      <c r="O10" s="15" t="s">
        <v>152</v>
      </c>
      <c r="P10" s="15" t="s">
        <v>153</v>
      </c>
      <c r="Q10" s="15" t="s">
        <v>154</v>
      </c>
      <c r="R10" s="15" t="s">
        <v>155</v>
      </c>
      <c r="S10" s="15" t="s">
        <v>156</v>
      </c>
      <c r="T10" s="15" t="s">
        <v>157</v>
      </c>
      <c r="U10" s="15" t="s">
        <v>158</v>
      </c>
      <c r="V10" s="8" t="s">
        <v>159</v>
      </c>
      <c r="W10" s="8" t="s">
        <v>388</v>
      </c>
      <c r="X10" s="8" t="s">
        <v>161</v>
      </c>
      <c r="Y10" s="9" t="s">
        <v>163</v>
      </c>
    </row>
    <row r="11" spans="1:26" s="19" customFormat="1" ht="45.75" thickTop="1">
      <c r="A11" s="20" t="s">
        <v>389</v>
      </c>
      <c r="B11" s="20" t="s">
        <v>197</v>
      </c>
      <c r="C11" s="19" t="s">
        <v>171</v>
      </c>
      <c r="D11" s="19" t="s">
        <v>171</v>
      </c>
      <c r="E11" s="19" t="s">
        <v>171</v>
      </c>
      <c r="F11" s="21" t="s">
        <v>68</v>
      </c>
      <c r="G11" s="21" t="s">
        <v>103</v>
      </c>
      <c r="H11" s="21" t="s">
        <v>390</v>
      </c>
      <c r="I11" s="21" t="s">
        <v>75</v>
      </c>
      <c r="J11" s="21"/>
      <c r="K11" s="21" t="s">
        <v>59</v>
      </c>
      <c r="L11" s="21" t="s">
        <v>66</v>
      </c>
      <c r="M11" s="21" t="s">
        <v>173</v>
      </c>
      <c r="N11" s="21" t="s">
        <v>173</v>
      </c>
      <c r="O11" s="21" t="s">
        <v>173</v>
      </c>
      <c r="P11" s="35" t="s">
        <v>391</v>
      </c>
      <c r="Q11" s="21"/>
      <c r="R11" s="21"/>
      <c r="S11" s="21"/>
      <c r="T11" s="21"/>
      <c r="U11" s="21"/>
      <c r="V11" s="21"/>
      <c r="W11" s="21" t="s">
        <v>78</v>
      </c>
      <c r="X11" s="26">
        <v>60985908</v>
      </c>
      <c r="Y11" s="22" t="s">
        <v>175</v>
      </c>
    </row>
    <row r="12" spans="1:26" s="19" customFormat="1" ht="45">
      <c r="A12" s="23" t="s">
        <v>392</v>
      </c>
      <c r="B12" s="33" t="s">
        <v>197</v>
      </c>
      <c r="C12" s="19" t="s">
        <v>171</v>
      </c>
      <c r="D12" s="19" t="s">
        <v>171</v>
      </c>
      <c r="F12" s="24" t="s">
        <v>68</v>
      </c>
      <c r="G12" s="24" t="s">
        <v>103</v>
      </c>
      <c r="H12" s="24" t="s">
        <v>393</v>
      </c>
      <c r="I12" s="24" t="s">
        <v>394</v>
      </c>
      <c r="J12" s="24"/>
      <c r="K12" s="24" t="s">
        <v>91</v>
      </c>
      <c r="L12" s="24" t="s">
        <v>97</v>
      </c>
      <c r="M12" s="24" t="s">
        <v>344</v>
      </c>
      <c r="N12" s="24" t="s">
        <v>344</v>
      </c>
      <c r="O12" s="24" t="s">
        <v>344</v>
      </c>
      <c r="P12" s="24"/>
      <c r="Q12" s="24"/>
      <c r="R12" s="24"/>
      <c r="S12" s="24"/>
      <c r="T12" s="24"/>
      <c r="U12" s="24"/>
      <c r="V12" s="24" t="s">
        <v>395</v>
      </c>
      <c r="W12" s="24" t="s">
        <v>61</v>
      </c>
      <c r="X12" s="27">
        <v>6864707</v>
      </c>
      <c r="Y12" s="25" t="s">
        <v>175</v>
      </c>
    </row>
    <row r="13" spans="1:26" s="19" customFormat="1" ht="45">
      <c r="A13" s="23" t="s">
        <v>396</v>
      </c>
      <c r="B13" s="20" t="s">
        <v>197</v>
      </c>
      <c r="C13" s="19" t="s">
        <v>171</v>
      </c>
      <c r="D13" s="19" t="s">
        <v>171</v>
      </c>
      <c r="E13" s="19" t="s">
        <v>171</v>
      </c>
      <c r="F13" s="24" t="s">
        <v>68</v>
      </c>
      <c r="G13" s="24" t="s">
        <v>103</v>
      </c>
      <c r="H13" s="24" t="s">
        <v>397</v>
      </c>
      <c r="I13" s="24" t="s">
        <v>91</v>
      </c>
      <c r="J13" s="24"/>
      <c r="K13" s="24" t="s">
        <v>91</v>
      </c>
      <c r="L13" s="24" t="s">
        <v>66</v>
      </c>
      <c r="M13" s="24" t="s">
        <v>173</v>
      </c>
      <c r="N13" s="24" t="s">
        <v>173</v>
      </c>
      <c r="O13" s="24" t="s">
        <v>173</v>
      </c>
      <c r="P13" s="35" t="s">
        <v>391</v>
      </c>
      <c r="Q13" s="24"/>
      <c r="R13" s="24"/>
      <c r="S13" s="24"/>
      <c r="T13" s="24"/>
      <c r="U13" s="24"/>
      <c r="V13" s="24" t="s">
        <v>398</v>
      </c>
      <c r="W13" s="24" t="s">
        <v>78</v>
      </c>
      <c r="X13" s="27">
        <v>149961618</v>
      </c>
      <c r="Y13" s="25" t="s">
        <v>175</v>
      </c>
    </row>
    <row r="14" spans="1:26" s="19" customFormat="1" ht="45">
      <c r="A14" s="23" t="s">
        <v>358</v>
      </c>
      <c r="B14" s="33" t="s">
        <v>197</v>
      </c>
      <c r="C14" s="19" t="s">
        <v>171</v>
      </c>
      <c r="D14" s="19" t="s">
        <v>171</v>
      </c>
      <c r="E14" s="19" t="s">
        <v>171</v>
      </c>
      <c r="F14" s="24" t="s">
        <v>68</v>
      </c>
      <c r="G14" s="24" t="s">
        <v>126</v>
      </c>
      <c r="H14" s="24" t="s">
        <v>397</v>
      </c>
      <c r="I14" s="24" t="s">
        <v>91</v>
      </c>
      <c r="J14" s="24"/>
      <c r="K14" s="24" t="s">
        <v>91</v>
      </c>
      <c r="L14" s="24" t="s">
        <v>66</v>
      </c>
      <c r="M14" s="24" t="s">
        <v>173</v>
      </c>
      <c r="N14" s="24" t="s">
        <v>173</v>
      </c>
      <c r="O14" s="24" t="s">
        <v>173</v>
      </c>
      <c r="P14" s="35" t="s">
        <v>391</v>
      </c>
      <c r="Q14" s="24"/>
      <c r="R14" s="24"/>
      <c r="S14" s="24"/>
      <c r="T14" s="24"/>
      <c r="U14" s="24"/>
      <c r="V14" s="24" t="s">
        <v>398</v>
      </c>
      <c r="W14" s="24" t="s">
        <v>78</v>
      </c>
      <c r="X14" s="27">
        <v>82001963</v>
      </c>
      <c r="Y14" s="25" t="s">
        <v>399</v>
      </c>
    </row>
    <row r="15" spans="1:26" s="16" customFormat="1">
      <c r="A15"/>
      <c r="B15"/>
      <c r="C15"/>
      <c r="D15"/>
      <c r="E15"/>
      <c r="F15"/>
      <c r="G15" s="13"/>
      <c r="H15" s="13"/>
      <c r="I15" s="13"/>
      <c r="J15" s="13"/>
      <c r="K15" s="13"/>
      <c r="L15" s="13"/>
      <c r="M15" s="13"/>
      <c r="N15" s="13"/>
      <c r="O15" s="13"/>
      <c r="P15" s="13"/>
      <c r="Q15" s="13"/>
      <c r="R15" s="13"/>
      <c r="S15" s="13"/>
      <c r="T15" s="13"/>
      <c r="U15" s="13"/>
      <c r="V15" s="13"/>
      <c r="W15" s="13"/>
      <c r="X15" s="13"/>
      <c r="Y15"/>
    </row>
    <row r="16" spans="1:26" s="16" customFormat="1">
      <c r="A16"/>
      <c r="B16"/>
      <c r="C16"/>
      <c r="D16"/>
      <c r="E16"/>
      <c r="F16"/>
      <c r="G16" s="13"/>
      <c r="H16" s="13"/>
      <c r="I16" s="13"/>
      <c r="J16" s="13"/>
      <c r="K16" s="13"/>
      <c r="L16" s="13"/>
      <c r="M16" s="13"/>
      <c r="N16" s="13"/>
      <c r="O16" s="13"/>
      <c r="P16" s="13"/>
      <c r="Q16" s="13"/>
      <c r="R16" s="13"/>
      <c r="S16" s="13"/>
      <c r="T16" s="13"/>
      <c r="U16" s="13"/>
      <c r="V16" s="13"/>
      <c r="W16" s="13"/>
      <c r="X16" s="13"/>
      <c r="Y16"/>
    </row>
    <row r="17" spans="1:25" s="16" customFormat="1">
      <c r="A17"/>
      <c r="B17"/>
      <c r="C17"/>
      <c r="D17"/>
      <c r="E17"/>
      <c r="F17"/>
      <c r="G17" s="13"/>
      <c r="H17" s="13"/>
      <c r="I17" s="13"/>
      <c r="J17" s="13"/>
      <c r="K17" s="13"/>
      <c r="L17" s="13"/>
      <c r="M17" s="13"/>
      <c r="N17" s="13"/>
      <c r="O17" s="13"/>
      <c r="P17" s="13"/>
      <c r="Q17" s="13"/>
      <c r="R17" s="13"/>
      <c r="S17" s="13"/>
      <c r="T17" s="13"/>
      <c r="U17" s="13"/>
      <c r="V17" s="13"/>
      <c r="W17" s="13"/>
      <c r="X17" s="13"/>
      <c r="Y17"/>
    </row>
    <row r="18" spans="1:25" s="16" customFormat="1">
      <c r="A18"/>
      <c r="B18"/>
      <c r="C18"/>
      <c r="D18"/>
      <c r="E18"/>
      <c r="F18"/>
      <c r="G18" s="13"/>
      <c r="H18" s="13"/>
      <c r="I18" s="13"/>
      <c r="J18" s="13"/>
      <c r="K18" s="13"/>
      <c r="L18" s="13"/>
      <c r="M18" s="13"/>
      <c r="N18" s="13"/>
      <c r="O18" s="13"/>
      <c r="P18" s="13"/>
      <c r="Q18" s="13"/>
      <c r="R18" s="13"/>
      <c r="S18" s="13"/>
      <c r="T18" s="13"/>
      <c r="U18" s="13"/>
      <c r="V18" s="13"/>
      <c r="W18" s="13"/>
      <c r="X18" s="13"/>
      <c r="Y18"/>
    </row>
    <row r="19" spans="1:25" s="16" customFormat="1">
      <c r="A19"/>
      <c r="B19"/>
      <c r="C19"/>
      <c r="D19"/>
      <c r="E19"/>
      <c r="F19"/>
      <c r="G19" s="13"/>
      <c r="H19" s="13"/>
      <c r="I19" s="13"/>
      <c r="J19" s="13"/>
      <c r="K19" s="13"/>
      <c r="L19" s="13"/>
      <c r="M19" s="13"/>
      <c r="N19" s="13"/>
      <c r="O19" s="13"/>
      <c r="P19" s="13"/>
      <c r="Q19" s="13"/>
      <c r="R19" s="13"/>
      <c r="S19" s="13"/>
      <c r="T19" s="13"/>
      <c r="U19" s="13"/>
      <c r="V19" s="13"/>
      <c r="W19" s="13"/>
      <c r="X19" s="13"/>
      <c r="Y19"/>
    </row>
    <row r="20" spans="1:25" s="16" customFormat="1">
      <c r="A20"/>
      <c r="B20"/>
      <c r="C20"/>
      <c r="D20"/>
      <c r="E20"/>
      <c r="F20"/>
      <c r="G20" s="13"/>
      <c r="H20" s="13"/>
      <c r="I20" s="13"/>
      <c r="J20" s="13"/>
      <c r="K20" s="13"/>
      <c r="L20" s="13"/>
      <c r="M20" s="13"/>
      <c r="N20" s="13"/>
      <c r="O20" s="13"/>
      <c r="P20" s="13"/>
      <c r="Q20" s="13"/>
      <c r="R20" s="13"/>
      <c r="S20" s="13"/>
      <c r="T20" s="13"/>
      <c r="U20" s="13"/>
      <c r="V20" s="13"/>
      <c r="W20" s="13"/>
      <c r="X20" s="13"/>
      <c r="Y20"/>
    </row>
    <row r="21" spans="1:25" s="16" customFormat="1">
      <c r="A21"/>
      <c r="B21"/>
      <c r="C21"/>
      <c r="D21"/>
      <c r="E21"/>
      <c r="F21"/>
      <c r="G21" s="13"/>
      <c r="H21" s="13"/>
      <c r="I21" s="13"/>
      <c r="J21" s="13"/>
      <c r="K21" s="13"/>
      <c r="L21" s="13"/>
      <c r="M21" s="13"/>
      <c r="N21" s="13"/>
      <c r="O21" s="13"/>
      <c r="P21" s="13"/>
      <c r="Q21" s="13"/>
      <c r="R21" s="13"/>
      <c r="S21" s="13"/>
      <c r="T21" s="13"/>
      <c r="U21" s="13"/>
      <c r="V21" s="13"/>
      <c r="W21" s="13"/>
      <c r="X21" s="13"/>
      <c r="Y21"/>
    </row>
    <row r="22" spans="1:25" s="16" customFormat="1">
      <c r="A22"/>
      <c r="B22"/>
      <c r="C22"/>
      <c r="D22"/>
      <c r="E22"/>
      <c r="F22"/>
      <c r="G22" s="13"/>
      <c r="H22" s="13"/>
      <c r="I22" s="13"/>
      <c r="J22" s="13"/>
      <c r="K22" s="13"/>
      <c r="L22" s="13"/>
      <c r="M22" s="13"/>
      <c r="N22" s="13"/>
      <c r="O22" s="13"/>
      <c r="P22" s="13"/>
      <c r="Q22" s="13"/>
      <c r="R22" s="13"/>
      <c r="S22" s="13"/>
      <c r="T22" s="13"/>
      <c r="U22" s="13"/>
      <c r="V22" s="13"/>
      <c r="W22" s="13"/>
      <c r="X22" s="13"/>
      <c r="Y22"/>
    </row>
    <row r="23" spans="1:25" s="16" customFormat="1">
      <c r="A23"/>
      <c r="B23"/>
      <c r="C23"/>
      <c r="D23"/>
      <c r="E23"/>
      <c r="F23"/>
      <c r="G23" s="13"/>
      <c r="H23" s="13"/>
      <c r="I23" s="13"/>
      <c r="J23" s="13"/>
      <c r="K23" s="13"/>
      <c r="L23" s="13"/>
      <c r="M23" s="13"/>
      <c r="N23" s="13"/>
      <c r="O23" s="13"/>
      <c r="P23" s="13"/>
      <c r="Q23" s="13"/>
      <c r="R23" s="13"/>
      <c r="S23" s="13"/>
      <c r="T23" s="13"/>
      <c r="U23" s="13"/>
      <c r="V23" s="13"/>
      <c r="W23" s="13"/>
      <c r="X23" s="13"/>
      <c r="Y23"/>
    </row>
    <row r="24" spans="1:25" s="16" customFormat="1">
      <c r="A24"/>
      <c r="B24"/>
      <c r="C24"/>
      <c r="D24"/>
      <c r="E24"/>
      <c r="F24"/>
      <c r="G24" s="13"/>
      <c r="H24" s="13"/>
      <c r="I24" s="13"/>
      <c r="J24" s="13"/>
      <c r="K24" s="13"/>
      <c r="L24" s="13"/>
      <c r="M24" s="13"/>
      <c r="N24" s="13"/>
      <c r="O24" s="13"/>
      <c r="P24" s="13"/>
      <c r="Q24" s="13"/>
      <c r="R24" s="13"/>
      <c r="S24" s="13"/>
      <c r="T24" s="13"/>
      <c r="U24" s="13"/>
      <c r="V24" s="13"/>
      <c r="W24" s="13"/>
      <c r="X24" s="13"/>
      <c r="Y24"/>
    </row>
    <row r="25" spans="1:25" s="16" customFormat="1">
      <c r="A25"/>
      <c r="B25"/>
      <c r="C25"/>
      <c r="D25"/>
      <c r="E25"/>
      <c r="F25"/>
      <c r="G25" s="13"/>
      <c r="H25" s="13"/>
      <c r="I25" s="13"/>
      <c r="J25" s="13"/>
      <c r="K25" s="13"/>
      <c r="L25" s="13"/>
      <c r="M25" s="13"/>
      <c r="N25" s="13"/>
      <c r="O25" s="13"/>
      <c r="P25" s="13"/>
      <c r="Q25" s="13"/>
      <c r="R25" s="13"/>
      <c r="S25" s="13"/>
      <c r="T25" s="13"/>
      <c r="U25" s="13"/>
      <c r="V25" s="13"/>
      <c r="W25" s="13"/>
      <c r="X25" s="13"/>
      <c r="Y25"/>
    </row>
    <row r="26" spans="1:25" s="16" customFormat="1">
      <c r="A26"/>
      <c r="B26"/>
      <c r="C26"/>
      <c r="D26"/>
      <c r="E26"/>
      <c r="F26"/>
      <c r="G26" s="13"/>
      <c r="H26" s="13"/>
      <c r="I26" s="13"/>
      <c r="J26" s="13"/>
      <c r="K26" s="13"/>
      <c r="L26" s="13"/>
      <c r="M26" s="13"/>
      <c r="N26" s="13"/>
      <c r="O26" s="13"/>
      <c r="P26" s="13"/>
      <c r="Q26" s="13"/>
      <c r="R26" s="13"/>
      <c r="S26" s="13"/>
      <c r="T26" s="13"/>
      <c r="U26" s="13"/>
      <c r="V26" s="13"/>
      <c r="W26" s="13"/>
      <c r="X26" s="13"/>
      <c r="Y26"/>
    </row>
    <row r="27" spans="1:25" s="16" customFormat="1">
      <c r="A27"/>
      <c r="B27"/>
      <c r="C27"/>
      <c r="D27"/>
      <c r="E27"/>
      <c r="F27"/>
      <c r="G27" s="13"/>
      <c r="H27" s="13"/>
      <c r="I27" s="13"/>
      <c r="J27" s="13"/>
      <c r="K27" s="13"/>
      <c r="L27" s="13"/>
      <c r="M27" s="13"/>
      <c r="N27" s="13"/>
      <c r="O27" s="13"/>
      <c r="P27" s="13"/>
      <c r="Q27" s="13"/>
      <c r="R27" s="13"/>
      <c r="S27" s="13"/>
      <c r="T27" s="13"/>
      <c r="U27" s="13"/>
      <c r="V27" s="13"/>
      <c r="W27" s="13"/>
      <c r="X27" s="13"/>
      <c r="Y27"/>
    </row>
    <row r="28" spans="1:25" s="16" customFormat="1">
      <c r="A28"/>
      <c r="B28"/>
      <c r="C28"/>
      <c r="D28"/>
      <c r="E28"/>
      <c r="F28"/>
      <c r="G28" s="13"/>
      <c r="H28" s="13"/>
      <c r="I28" s="13"/>
      <c r="J28" s="13"/>
      <c r="K28" s="13"/>
      <c r="L28" s="13"/>
      <c r="M28" s="13"/>
      <c r="N28" s="13"/>
      <c r="O28" s="13"/>
      <c r="P28" s="13"/>
      <c r="Q28" s="13"/>
      <c r="R28" s="13"/>
      <c r="S28" s="13"/>
      <c r="T28" s="13"/>
      <c r="U28" s="13"/>
      <c r="V28" s="13"/>
      <c r="W28" s="13"/>
      <c r="X28" s="13"/>
      <c r="Y28"/>
    </row>
    <row r="29" spans="1:25" s="16" customFormat="1">
      <c r="A29"/>
      <c r="B29"/>
      <c r="C29"/>
      <c r="D29"/>
      <c r="E29"/>
      <c r="F29"/>
      <c r="G29" s="13"/>
      <c r="H29" s="13"/>
      <c r="I29" s="13"/>
      <c r="J29" s="13"/>
      <c r="K29" s="13"/>
      <c r="L29" s="13"/>
      <c r="M29" s="13"/>
      <c r="N29" s="13"/>
      <c r="O29" s="13"/>
      <c r="P29" s="13"/>
      <c r="Q29" s="13"/>
      <c r="R29" s="13"/>
      <c r="S29" s="13"/>
      <c r="T29" s="13"/>
      <c r="U29" s="13"/>
      <c r="V29" s="13"/>
      <c r="W29" s="13"/>
      <c r="X29" s="13"/>
      <c r="Y29"/>
    </row>
    <row r="30" spans="1:25" s="16" customFormat="1">
      <c r="A30"/>
      <c r="B30"/>
      <c r="C30"/>
      <c r="D30"/>
      <c r="E30"/>
      <c r="F30"/>
      <c r="G30" s="13"/>
      <c r="H30" s="13"/>
      <c r="I30" s="13"/>
      <c r="J30" s="13"/>
      <c r="K30" s="13"/>
      <c r="L30" s="13"/>
      <c r="M30" s="13"/>
      <c r="N30" s="13"/>
      <c r="O30" s="13"/>
      <c r="P30" s="13"/>
      <c r="Q30" s="13"/>
      <c r="R30" s="13"/>
      <c r="S30" s="13"/>
      <c r="T30" s="13"/>
      <c r="U30" s="13"/>
      <c r="V30" s="13"/>
      <c r="W30" s="13"/>
      <c r="X30" s="13"/>
      <c r="Y30"/>
    </row>
    <row r="31" spans="1:25" s="16" customFormat="1">
      <c r="A31"/>
      <c r="B31"/>
      <c r="C31"/>
      <c r="D31"/>
      <c r="E31"/>
      <c r="F31"/>
      <c r="G31" s="13"/>
      <c r="H31" s="13"/>
      <c r="I31" s="13"/>
      <c r="J31" s="13"/>
      <c r="K31" s="13"/>
      <c r="L31" s="13"/>
      <c r="M31" s="13"/>
      <c r="N31" s="13"/>
      <c r="O31" s="13"/>
      <c r="P31" s="13"/>
      <c r="Q31" s="13"/>
      <c r="R31" s="13"/>
      <c r="S31" s="13"/>
      <c r="T31" s="13"/>
      <c r="U31" s="13"/>
      <c r="V31" s="13"/>
      <c r="W31" s="13"/>
      <c r="X31" s="13"/>
      <c r="Y31"/>
    </row>
    <row r="32" spans="1:25" s="16" customFormat="1">
      <c r="A32"/>
      <c r="B32"/>
      <c r="C32"/>
      <c r="D32"/>
      <c r="E32"/>
      <c r="F32"/>
      <c r="G32" s="13"/>
      <c r="H32" s="13"/>
      <c r="I32" s="13"/>
      <c r="J32" s="13"/>
      <c r="K32" s="13"/>
      <c r="L32" s="13"/>
      <c r="M32" s="13"/>
      <c r="N32" s="13"/>
      <c r="O32" s="13"/>
      <c r="P32" s="13"/>
      <c r="Q32" s="13"/>
      <c r="R32" s="13"/>
      <c r="S32" s="13"/>
      <c r="T32" s="13"/>
      <c r="U32" s="13"/>
      <c r="V32" s="13"/>
      <c r="W32" s="13"/>
      <c r="X32" s="13"/>
      <c r="Y32"/>
    </row>
    <row r="33" spans="1:25" s="16" customFormat="1">
      <c r="A33"/>
      <c r="B33"/>
      <c r="C33"/>
      <c r="D33"/>
      <c r="E33"/>
      <c r="F33"/>
      <c r="G33" s="13"/>
      <c r="H33" s="13"/>
      <c r="I33" s="13"/>
      <c r="J33" s="13"/>
      <c r="K33" s="13"/>
      <c r="L33" s="13"/>
      <c r="M33" s="13"/>
      <c r="N33" s="13"/>
      <c r="O33" s="13"/>
      <c r="P33" s="13"/>
      <c r="Q33" s="13"/>
      <c r="R33" s="13"/>
      <c r="S33" s="13"/>
      <c r="T33" s="13"/>
      <c r="U33" s="13"/>
      <c r="V33" s="13"/>
      <c r="W33" s="13"/>
      <c r="X33" s="13"/>
      <c r="Y33"/>
    </row>
    <row r="34" spans="1:25" s="16" customFormat="1">
      <c r="A34"/>
      <c r="B34"/>
      <c r="C34"/>
      <c r="D34"/>
      <c r="E34"/>
      <c r="F34"/>
      <c r="G34" s="13"/>
      <c r="H34" s="13"/>
      <c r="I34" s="13"/>
      <c r="J34" s="13"/>
      <c r="K34" s="13"/>
      <c r="L34" s="13"/>
      <c r="M34" s="13"/>
      <c r="N34" s="13"/>
      <c r="O34" s="13"/>
      <c r="P34" s="13"/>
      <c r="Q34" s="13"/>
      <c r="R34" s="13"/>
      <c r="S34" s="13"/>
      <c r="T34" s="13"/>
      <c r="U34" s="13"/>
      <c r="V34" s="13"/>
      <c r="W34" s="13"/>
      <c r="X34" s="13"/>
      <c r="Y34"/>
    </row>
    <row r="35" spans="1:25" s="16" customFormat="1">
      <c r="A35"/>
      <c r="B35"/>
      <c r="C35"/>
      <c r="D35"/>
      <c r="E35"/>
      <c r="F35"/>
      <c r="G35" s="13"/>
      <c r="H35" s="13"/>
      <c r="I35" s="13"/>
      <c r="J35" s="13"/>
      <c r="K35" s="13"/>
      <c r="L35" s="13"/>
      <c r="M35" s="13"/>
      <c r="N35" s="13"/>
      <c r="O35" s="13"/>
      <c r="P35" s="13"/>
      <c r="Q35" s="13"/>
      <c r="R35" s="13"/>
      <c r="S35" s="13"/>
      <c r="T35" s="13"/>
      <c r="U35" s="13"/>
      <c r="V35" s="13"/>
      <c r="W35" s="13"/>
      <c r="X35" s="13"/>
      <c r="Y35"/>
    </row>
    <row r="36" spans="1:25" s="16" customFormat="1">
      <c r="A36"/>
      <c r="B36"/>
      <c r="C36"/>
      <c r="D36"/>
      <c r="E36"/>
      <c r="F36"/>
      <c r="G36" s="13"/>
      <c r="H36" s="13"/>
      <c r="I36" s="13"/>
      <c r="J36" s="13"/>
      <c r="K36" s="13"/>
      <c r="L36" s="13"/>
      <c r="M36" s="13"/>
      <c r="N36" s="13"/>
      <c r="O36" s="13"/>
      <c r="P36" s="13"/>
      <c r="Q36" s="13"/>
      <c r="R36" s="13"/>
      <c r="S36" s="13"/>
      <c r="T36" s="13"/>
      <c r="U36" s="13"/>
      <c r="V36" s="13"/>
      <c r="W36" s="13"/>
      <c r="X36" s="13"/>
      <c r="Y36"/>
    </row>
    <row r="37" spans="1:25" s="16" customFormat="1">
      <c r="A37"/>
      <c r="B37"/>
      <c r="C37"/>
      <c r="D37"/>
      <c r="E37"/>
      <c r="F37"/>
      <c r="G37" s="13"/>
      <c r="H37" s="13"/>
      <c r="I37" s="13"/>
      <c r="J37" s="13"/>
      <c r="K37" s="13"/>
      <c r="L37" s="13"/>
      <c r="M37" s="13"/>
      <c r="N37" s="13"/>
      <c r="O37" s="13"/>
      <c r="P37" s="13"/>
      <c r="Q37" s="13"/>
      <c r="R37" s="13"/>
      <c r="S37" s="13"/>
      <c r="T37" s="13"/>
      <c r="U37" s="13"/>
      <c r="V37" s="13"/>
      <c r="W37" s="13"/>
      <c r="X37" s="13"/>
      <c r="Y37"/>
    </row>
    <row r="38" spans="1:25" s="16" customFormat="1">
      <c r="A38"/>
      <c r="B38"/>
      <c r="C38"/>
      <c r="D38"/>
      <c r="E38"/>
      <c r="F38"/>
      <c r="G38" s="13"/>
      <c r="H38" s="13"/>
      <c r="I38" s="13"/>
      <c r="J38" s="13"/>
      <c r="K38" s="13"/>
      <c r="L38" s="13"/>
      <c r="M38" s="13"/>
      <c r="N38" s="13"/>
      <c r="O38" s="13"/>
      <c r="P38" s="13"/>
      <c r="Q38" s="13"/>
      <c r="R38" s="13"/>
      <c r="S38" s="13"/>
      <c r="T38" s="13"/>
      <c r="U38" s="13"/>
      <c r="V38" s="13"/>
      <c r="W38" s="13"/>
      <c r="X38" s="13"/>
      <c r="Y38"/>
    </row>
    <row r="39" spans="1:25" s="16" customFormat="1">
      <c r="A39"/>
      <c r="B39"/>
      <c r="C39"/>
      <c r="D39"/>
      <c r="E39"/>
      <c r="F39"/>
      <c r="G39" s="13"/>
      <c r="H39" s="13"/>
      <c r="I39" s="13"/>
      <c r="J39" s="13"/>
      <c r="K39" s="13"/>
      <c r="L39" s="13"/>
      <c r="M39" s="13"/>
      <c r="N39" s="13"/>
      <c r="O39" s="13"/>
      <c r="P39" s="13"/>
      <c r="Q39" s="13"/>
      <c r="R39" s="13"/>
      <c r="S39" s="13"/>
      <c r="T39" s="13"/>
      <c r="U39" s="13"/>
      <c r="V39" s="13"/>
      <c r="W39" s="13"/>
      <c r="X39" s="13"/>
      <c r="Y39"/>
    </row>
    <row r="40" spans="1:25" s="16" customFormat="1">
      <c r="A40"/>
      <c r="B40"/>
      <c r="C40"/>
      <c r="D40"/>
      <c r="E40"/>
      <c r="F40"/>
      <c r="G40" s="13"/>
      <c r="H40" s="13"/>
      <c r="I40" s="13"/>
      <c r="J40" s="13"/>
      <c r="K40" s="13"/>
      <c r="L40" s="13"/>
      <c r="M40" s="13"/>
      <c r="N40" s="13"/>
      <c r="O40" s="13"/>
      <c r="P40" s="13"/>
      <c r="Q40" s="13"/>
      <c r="R40" s="13"/>
      <c r="S40" s="13"/>
      <c r="T40" s="13"/>
      <c r="U40" s="13"/>
      <c r="V40" s="13"/>
      <c r="W40" s="13"/>
      <c r="X40" s="13"/>
      <c r="Y40"/>
    </row>
    <row r="41" spans="1:25" s="16" customFormat="1">
      <c r="A41"/>
      <c r="B41"/>
      <c r="C41"/>
      <c r="D41"/>
      <c r="E41"/>
      <c r="F41"/>
      <c r="G41" s="13"/>
      <c r="H41" s="13"/>
      <c r="I41" s="13"/>
      <c r="J41" s="13"/>
      <c r="K41" s="13"/>
      <c r="L41" s="13"/>
      <c r="M41" s="13"/>
      <c r="N41" s="13"/>
      <c r="O41" s="13"/>
      <c r="P41" s="13"/>
      <c r="Q41" s="13"/>
      <c r="R41" s="13"/>
      <c r="S41" s="13"/>
      <c r="T41" s="13"/>
      <c r="U41" s="13"/>
      <c r="V41" s="13"/>
      <c r="W41" s="13"/>
      <c r="X41" s="13"/>
      <c r="Y41"/>
    </row>
    <row r="42" spans="1:25" s="16" customFormat="1">
      <c r="A42"/>
      <c r="B42"/>
      <c r="C42"/>
      <c r="D42"/>
      <c r="E42"/>
      <c r="F42"/>
      <c r="G42" s="13"/>
      <c r="H42" s="13"/>
      <c r="I42" s="13"/>
      <c r="J42" s="13"/>
      <c r="K42" s="13"/>
      <c r="L42" s="13"/>
      <c r="M42" s="13"/>
      <c r="N42" s="13"/>
      <c r="O42" s="13"/>
      <c r="P42" s="13"/>
      <c r="Q42" s="13"/>
      <c r="R42" s="13"/>
      <c r="S42" s="13"/>
      <c r="T42" s="13"/>
      <c r="U42" s="13"/>
      <c r="V42" s="13"/>
      <c r="W42" s="13"/>
      <c r="X42" s="13"/>
      <c r="Y42"/>
    </row>
    <row r="43" spans="1:25" s="16" customFormat="1">
      <c r="A43"/>
      <c r="B43"/>
      <c r="C43"/>
      <c r="D43"/>
      <c r="E43"/>
      <c r="F43"/>
      <c r="G43" s="13"/>
      <c r="H43" s="13"/>
      <c r="I43" s="13"/>
      <c r="J43" s="13"/>
      <c r="K43" s="13"/>
      <c r="L43" s="13"/>
      <c r="M43" s="13"/>
      <c r="N43" s="13"/>
      <c r="O43" s="13"/>
      <c r="P43" s="13"/>
      <c r="Q43" s="13"/>
      <c r="R43" s="13"/>
      <c r="S43" s="13"/>
      <c r="T43" s="13"/>
      <c r="U43" s="13"/>
      <c r="V43" s="13"/>
      <c r="W43" s="13"/>
      <c r="X43" s="13"/>
      <c r="Y43"/>
    </row>
    <row r="44" spans="1:25" s="16" customFormat="1">
      <c r="A44"/>
      <c r="B44"/>
      <c r="C44"/>
      <c r="D44"/>
      <c r="E44"/>
      <c r="F44"/>
      <c r="G44" s="13"/>
      <c r="H44" s="13"/>
      <c r="I44" s="13"/>
      <c r="J44" s="13"/>
      <c r="K44" s="13"/>
      <c r="L44" s="13"/>
      <c r="M44" s="13"/>
      <c r="N44" s="13"/>
      <c r="O44" s="13"/>
      <c r="P44" s="13"/>
      <c r="Q44" s="13"/>
      <c r="R44" s="13"/>
      <c r="S44" s="13"/>
      <c r="T44" s="13"/>
      <c r="U44" s="13"/>
      <c r="V44" s="13"/>
      <c r="W44" s="13"/>
      <c r="X44" s="13"/>
      <c r="Y44"/>
    </row>
    <row r="45" spans="1:25" s="16" customFormat="1">
      <c r="A45"/>
      <c r="B45"/>
      <c r="C45"/>
      <c r="D45"/>
      <c r="E45"/>
      <c r="F45"/>
      <c r="G45" s="13"/>
      <c r="H45" s="13"/>
      <c r="I45" s="13"/>
      <c r="J45" s="13"/>
      <c r="K45" s="13"/>
      <c r="L45" s="13"/>
      <c r="M45" s="13"/>
      <c r="N45" s="13"/>
      <c r="O45" s="13"/>
      <c r="P45" s="13"/>
      <c r="Q45" s="13"/>
      <c r="R45" s="13"/>
      <c r="S45" s="13"/>
      <c r="T45" s="13"/>
      <c r="U45" s="13"/>
      <c r="V45" s="13"/>
      <c r="W45" s="13"/>
      <c r="X45" s="13"/>
      <c r="Y45"/>
    </row>
    <row r="46" spans="1:25" s="16" customFormat="1">
      <c r="A46"/>
      <c r="B46"/>
      <c r="C46"/>
      <c r="D46"/>
      <c r="E46"/>
      <c r="F46"/>
      <c r="G46" s="13"/>
      <c r="H46" s="13"/>
      <c r="I46" s="13"/>
      <c r="J46" s="13"/>
      <c r="K46" s="13"/>
      <c r="L46" s="13"/>
      <c r="M46" s="13"/>
      <c r="N46" s="13"/>
      <c r="O46" s="13"/>
      <c r="P46" s="13"/>
      <c r="Q46" s="13"/>
      <c r="R46" s="13"/>
      <c r="S46" s="13"/>
      <c r="T46" s="13"/>
      <c r="U46" s="13"/>
      <c r="V46" s="13"/>
      <c r="W46" s="13"/>
      <c r="X46" s="13"/>
      <c r="Y46"/>
    </row>
    <row r="47" spans="1:25" s="16" customFormat="1">
      <c r="A47"/>
      <c r="B47"/>
      <c r="C47"/>
      <c r="D47"/>
      <c r="E47"/>
      <c r="F47"/>
      <c r="G47" s="13"/>
      <c r="H47" s="13"/>
      <c r="I47" s="13"/>
      <c r="J47" s="13"/>
      <c r="K47" s="13"/>
      <c r="L47" s="13"/>
      <c r="M47" s="13"/>
      <c r="N47" s="13"/>
      <c r="O47" s="13"/>
      <c r="P47" s="13"/>
      <c r="Q47" s="13"/>
      <c r="R47" s="13"/>
      <c r="S47" s="13"/>
      <c r="T47" s="13"/>
      <c r="U47" s="13"/>
      <c r="V47" s="13"/>
      <c r="W47" s="13"/>
      <c r="X47" s="13"/>
      <c r="Y47"/>
    </row>
    <row r="48" spans="1:25" s="16" customFormat="1">
      <c r="A48"/>
      <c r="B48"/>
      <c r="C48"/>
      <c r="D48"/>
      <c r="E48"/>
      <c r="F48"/>
      <c r="G48" s="13"/>
      <c r="H48" s="13"/>
      <c r="I48" s="13"/>
      <c r="J48" s="13"/>
      <c r="K48" s="13"/>
      <c r="L48" s="13"/>
      <c r="M48" s="13"/>
      <c r="N48" s="13"/>
      <c r="O48" s="13"/>
      <c r="P48" s="13"/>
      <c r="Q48" s="13"/>
      <c r="R48" s="13"/>
      <c r="S48" s="13"/>
      <c r="T48" s="13"/>
      <c r="U48" s="13"/>
      <c r="V48" s="13"/>
      <c r="W48" s="13"/>
      <c r="X48" s="13"/>
      <c r="Y48"/>
    </row>
    <row r="49" spans="1:25" s="16" customFormat="1">
      <c r="A49"/>
      <c r="B49"/>
      <c r="C49"/>
      <c r="D49"/>
      <c r="E49"/>
      <c r="F49"/>
      <c r="G49" s="13"/>
      <c r="H49" s="13"/>
      <c r="I49" s="13"/>
      <c r="J49" s="13"/>
      <c r="K49" s="13"/>
      <c r="L49" s="13"/>
      <c r="M49" s="13"/>
      <c r="N49" s="13"/>
      <c r="O49" s="13"/>
      <c r="P49" s="13"/>
      <c r="Q49" s="13"/>
      <c r="R49" s="13"/>
      <c r="S49" s="13"/>
      <c r="T49" s="13"/>
      <c r="U49" s="13"/>
      <c r="V49" s="13"/>
      <c r="W49" s="13"/>
      <c r="X49" s="13"/>
      <c r="Y49"/>
    </row>
    <row r="50" spans="1:25" s="16" customFormat="1">
      <c r="A50"/>
      <c r="B50"/>
      <c r="C50"/>
      <c r="D50"/>
      <c r="E50"/>
      <c r="F50"/>
      <c r="G50" s="13"/>
      <c r="H50" s="13"/>
      <c r="I50" s="13"/>
      <c r="J50" s="13"/>
      <c r="K50" s="13"/>
      <c r="L50" s="13"/>
      <c r="M50" s="13"/>
      <c r="N50" s="13"/>
      <c r="O50" s="13"/>
      <c r="P50" s="13"/>
      <c r="Q50" s="13"/>
      <c r="R50" s="13"/>
      <c r="S50" s="13"/>
      <c r="T50" s="13"/>
      <c r="U50" s="13"/>
      <c r="V50" s="13"/>
      <c r="W50" s="13"/>
      <c r="X50" s="13"/>
      <c r="Y50"/>
    </row>
    <row r="51" spans="1:25" s="16" customFormat="1">
      <c r="A51"/>
      <c r="B51"/>
      <c r="C51"/>
      <c r="D51"/>
      <c r="E51"/>
      <c r="F51"/>
      <c r="G51" s="13"/>
      <c r="H51" s="13"/>
      <c r="I51" s="13"/>
      <c r="J51" s="13"/>
      <c r="K51" s="13"/>
      <c r="L51" s="13"/>
      <c r="M51" s="13"/>
      <c r="N51" s="13"/>
      <c r="O51" s="13"/>
      <c r="P51" s="13"/>
      <c r="Q51" s="13"/>
      <c r="R51" s="13"/>
      <c r="S51" s="13"/>
      <c r="T51" s="13"/>
      <c r="U51" s="13"/>
      <c r="V51" s="13"/>
      <c r="W51" s="13"/>
      <c r="X51" s="13"/>
      <c r="Y51"/>
    </row>
    <row r="52" spans="1:25" s="16" customFormat="1">
      <c r="A52"/>
      <c r="B52"/>
      <c r="C52"/>
      <c r="D52"/>
      <c r="E52"/>
      <c r="F52"/>
      <c r="G52" s="13"/>
      <c r="H52" s="13"/>
      <c r="I52" s="13"/>
      <c r="J52" s="13"/>
      <c r="K52" s="13"/>
      <c r="L52" s="13"/>
      <c r="M52" s="13"/>
      <c r="N52" s="13"/>
      <c r="O52" s="13"/>
      <c r="P52" s="13"/>
      <c r="Q52" s="13"/>
      <c r="R52" s="13"/>
      <c r="S52" s="13"/>
      <c r="T52" s="13"/>
      <c r="U52" s="13"/>
      <c r="V52" s="13"/>
      <c r="W52" s="13"/>
      <c r="X52" s="13"/>
      <c r="Y52"/>
    </row>
    <row r="53" spans="1:25" s="16" customFormat="1">
      <c r="A53"/>
      <c r="B53"/>
      <c r="C53"/>
      <c r="D53"/>
      <c r="E53"/>
      <c r="F53"/>
      <c r="G53" s="13"/>
      <c r="H53" s="13"/>
      <c r="I53" s="13"/>
      <c r="J53" s="13"/>
      <c r="K53" s="13"/>
      <c r="L53" s="13"/>
      <c r="M53" s="13"/>
      <c r="N53" s="13"/>
      <c r="O53" s="13"/>
      <c r="P53" s="13"/>
      <c r="Q53" s="13"/>
      <c r="R53" s="13"/>
      <c r="S53" s="13"/>
      <c r="T53" s="13"/>
      <c r="U53" s="13"/>
      <c r="V53" s="13"/>
      <c r="W53" s="13"/>
      <c r="X53" s="13"/>
      <c r="Y53"/>
    </row>
    <row r="54" spans="1:25" s="16" customFormat="1">
      <c r="A54"/>
      <c r="B54"/>
      <c r="C54"/>
      <c r="D54"/>
      <c r="E54"/>
      <c r="F54"/>
      <c r="G54" s="13"/>
      <c r="H54" s="13"/>
      <c r="I54" s="13"/>
      <c r="J54" s="13"/>
      <c r="K54" s="13"/>
      <c r="L54" s="13"/>
      <c r="M54" s="13"/>
      <c r="N54" s="13"/>
      <c r="O54" s="13"/>
      <c r="P54" s="13"/>
      <c r="Q54" s="13"/>
      <c r="R54" s="13"/>
      <c r="S54" s="13"/>
      <c r="T54" s="13"/>
      <c r="U54" s="13"/>
      <c r="V54" s="13"/>
      <c r="W54" s="13"/>
      <c r="X54" s="13"/>
      <c r="Y54"/>
    </row>
    <row r="55" spans="1:25" s="16" customFormat="1">
      <c r="A55"/>
      <c r="B55"/>
      <c r="C55"/>
      <c r="D55"/>
      <c r="E55"/>
      <c r="F55"/>
      <c r="G55" s="13"/>
      <c r="H55" s="13"/>
      <c r="I55" s="13"/>
      <c r="J55" s="13"/>
      <c r="K55" s="13"/>
      <c r="L55" s="13"/>
      <c r="M55" s="13"/>
      <c r="N55" s="13"/>
      <c r="O55" s="13"/>
      <c r="P55" s="13"/>
      <c r="Q55" s="13"/>
      <c r="R55" s="13"/>
      <c r="S55" s="13"/>
      <c r="T55" s="13"/>
      <c r="U55" s="13"/>
      <c r="V55" s="13"/>
      <c r="W55" s="13"/>
      <c r="X55" s="13"/>
      <c r="Y55"/>
    </row>
    <row r="56" spans="1:25" s="16" customFormat="1">
      <c r="A56"/>
      <c r="B56"/>
      <c r="C56"/>
      <c r="D56"/>
      <c r="E56"/>
      <c r="F56"/>
      <c r="G56" s="13"/>
      <c r="H56" s="13"/>
      <c r="I56" s="13"/>
      <c r="J56" s="13"/>
      <c r="K56" s="13"/>
      <c r="L56" s="13"/>
      <c r="M56" s="13"/>
      <c r="N56" s="13"/>
      <c r="O56" s="13"/>
      <c r="P56" s="13"/>
      <c r="Q56" s="13"/>
      <c r="R56" s="13"/>
      <c r="S56" s="13"/>
      <c r="T56" s="13"/>
      <c r="U56" s="13"/>
      <c r="V56" s="13"/>
      <c r="W56" s="13"/>
      <c r="X56" s="13"/>
      <c r="Y56"/>
    </row>
    <row r="57" spans="1:25" s="16" customFormat="1">
      <c r="A57"/>
      <c r="B57"/>
      <c r="C57"/>
      <c r="D57"/>
      <c r="E57"/>
      <c r="F57"/>
      <c r="G57" s="13"/>
      <c r="H57" s="13"/>
      <c r="I57" s="13"/>
      <c r="J57" s="13"/>
      <c r="K57" s="13"/>
      <c r="L57" s="13"/>
      <c r="M57" s="13"/>
      <c r="N57" s="13"/>
      <c r="O57" s="13"/>
      <c r="P57" s="13"/>
      <c r="Q57" s="13"/>
      <c r="R57" s="13"/>
      <c r="S57" s="13"/>
      <c r="T57" s="13"/>
      <c r="U57" s="13"/>
      <c r="V57" s="13"/>
      <c r="W57" s="13"/>
      <c r="X57" s="13"/>
      <c r="Y57"/>
    </row>
    <row r="58" spans="1:25" s="16" customFormat="1">
      <c r="A58"/>
      <c r="B58"/>
      <c r="C58"/>
      <c r="D58"/>
      <c r="E58"/>
      <c r="F58"/>
      <c r="G58" s="13"/>
      <c r="H58" s="13"/>
      <c r="I58" s="13"/>
      <c r="J58" s="13"/>
      <c r="K58" s="13"/>
      <c r="L58" s="13"/>
      <c r="M58" s="13"/>
      <c r="N58" s="13"/>
      <c r="O58" s="13"/>
      <c r="P58" s="13"/>
      <c r="Q58" s="13"/>
      <c r="R58" s="13"/>
      <c r="S58" s="13"/>
      <c r="T58" s="13"/>
      <c r="U58" s="13"/>
      <c r="V58" s="13"/>
      <c r="W58" s="13"/>
      <c r="X58" s="13"/>
      <c r="Y58"/>
    </row>
    <row r="59" spans="1:25" s="16" customFormat="1">
      <c r="A59"/>
      <c r="B59"/>
      <c r="C59"/>
      <c r="D59"/>
      <c r="E59"/>
      <c r="F59"/>
      <c r="G59" s="13"/>
      <c r="H59" s="13"/>
      <c r="I59" s="13"/>
      <c r="J59" s="13"/>
      <c r="K59" s="13"/>
      <c r="L59" s="13"/>
      <c r="M59" s="13"/>
      <c r="N59" s="13"/>
      <c r="O59" s="13"/>
      <c r="P59" s="13"/>
      <c r="Q59" s="13"/>
      <c r="R59" s="13"/>
      <c r="S59" s="13"/>
      <c r="T59" s="13"/>
      <c r="U59" s="13"/>
      <c r="V59" s="13"/>
      <c r="W59" s="13"/>
      <c r="X59" s="13"/>
      <c r="Y59"/>
    </row>
    <row r="60" spans="1:25" s="16" customFormat="1">
      <c r="A60"/>
      <c r="B60"/>
      <c r="C60"/>
      <c r="D60"/>
      <c r="E60"/>
      <c r="F60"/>
      <c r="G60" s="13"/>
      <c r="H60" s="13"/>
      <c r="I60" s="13"/>
      <c r="J60" s="13"/>
      <c r="K60" s="13"/>
      <c r="L60" s="13"/>
      <c r="M60" s="13"/>
      <c r="N60" s="13"/>
      <c r="O60" s="13"/>
      <c r="P60" s="13"/>
      <c r="Q60" s="13"/>
      <c r="R60" s="13"/>
      <c r="S60" s="13"/>
      <c r="T60" s="13"/>
      <c r="U60" s="13"/>
      <c r="V60" s="13"/>
      <c r="W60" s="13"/>
      <c r="X60" s="13"/>
      <c r="Y60"/>
    </row>
    <row r="61" spans="1:25" s="16" customFormat="1">
      <c r="A61"/>
      <c r="B61"/>
      <c r="C61"/>
      <c r="D61"/>
      <c r="E61"/>
      <c r="F61"/>
      <c r="G61" s="13"/>
      <c r="H61" s="13"/>
      <c r="I61" s="13"/>
      <c r="J61" s="13"/>
      <c r="K61" s="13"/>
      <c r="L61" s="13"/>
      <c r="M61" s="13"/>
      <c r="N61" s="13"/>
      <c r="O61" s="13"/>
      <c r="P61" s="13"/>
      <c r="Q61" s="13"/>
      <c r="R61" s="13"/>
      <c r="S61" s="13"/>
      <c r="T61" s="13"/>
      <c r="U61" s="13"/>
      <c r="V61" s="13"/>
      <c r="W61" s="13"/>
      <c r="X61" s="13"/>
      <c r="Y61"/>
    </row>
    <row r="62" spans="1:25" s="16" customFormat="1">
      <c r="A62"/>
      <c r="B62"/>
      <c r="C62"/>
      <c r="D62"/>
      <c r="E62"/>
      <c r="F62"/>
      <c r="G62" s="13"/>
      <c r="H62" s="13"/>
      <c r="I62" s="13"/>
      <c r="J62" s="13"/>
      <c r="K62" s="13"/>
      <c r="L62" s="13"/>
      <c r="M62" s="13"/>
      <c r="N62" s="13"/>
      <c r="O62" s="13"/>
      <c r="P62" s="13"/>
      <c r="Q62" s="13"/>
      <c r="R62" s="13"/>
      <c r="S62" s="13"/>
      <c r="T62" s="13"/>
      <c r="U62" s="13"/>
      <c r="V62" s="13"/>
      <c r="W62" s="13"/>
      <c r="X62" s="13"/>
      <c r="Y62"/>
    </row>
    <row r="63" spans="1:25" s="16" customFormat="1">
      <c r="A63"/>
      <c r="B63"/>
      <c r="C63"/>
      <c r="D63"/>
      <c r="E63"/>
      <c r="F63"/>
      <c r="G63" s="13"/>
      <c r="H63" s="13"/>
      <c r="I63" s="13"/>
      <c r="J63" s="13"/>
      <c r="K63" s="13"/>
      <c r="L63" s="13"/>
      <c r="M63" s="13"/>
      <c r="N63" s="13"/>
      <c r="O63" s="13"/>
      <c r="P63" s="13"/>
      <c r="Q63" s="13"/>
      <c r="R63" s="13"/>
      <c r="S63" s="13"/>
      <c r="T63" s="13"/>
      <c r="U63" s="13"/>
      <c r="V63" s="13"/>
      <c r="W63" s="13"/>
      <c r="X63" s="13"/>
      <c r="Y63"/>
    </row>
    <row r="64" spans="1:25" s="16" customFormat="1">
      <c r="A64"/>
      <c r="B64"/>
      <c r="C64"/>
      <c r="D64"/>
      <c r="E64"/>
      <c r="F64"/>
      <c r="G64" s="13"/>
      <c r="H64" s="13"/>
      <c r="I64" s="13"/>
      <c r="J64" s="13"/>
      <c r="K64" s="13"/>
      <c r="L64" s="13"/>
      <c r="M64" s="13"/>
      <c r="N64" s="13"/>
      <c r="O64" s="13"/>
      <c r="P64" s="13"/>
      <c r="Q64" s="13"/>
      <c r="R64" s="13"/>
      <c r="S64" s="13"/>
      <c r="T64" s="13"/>
      <c r="U64" s="13"/>
      <c r="V64" s="13"/>
      <c r="W64" s="13"/>
      <c r="X64" s="13"/>
      <c r="Y64"/>
    </row>
    <row r="65" spans="1:25" s="16" customFormat="1">
      <c r="A65"/>
      <c r="B65"/>
      <c r="C65"/>
      <c r="D65"/>
      <c r="E65"/>
      <c r="F65"/>
      <c r="G65" s="13"/>
      <c r="H65" s="13"/>
      <c r="I65" s="13"/>
      <c r="J65" s="13"/>
      <c r="K65" s="13"/>
      <c r="L65" s="13"/>
      <c r="M65" s="13"/>
      <c r="N65" s="13"/>
      <c r="O65" s="13"/>
      <c r="P65" s="13"/>
      <c r="Q65" s="13"/>
      <c r="R65" s="13"/>
      <c r="S65" s="13"/>
      <c r="T65" s="13"/>
      <c r="U65" s="13"/>
      <c r="V65" s="13"/>
      <c r="W65" s="13"/>
      <c r="X65" s="13"/>
      <c r="Y65"/>
    </row>
    <row r="66" spans="1:25" s="16" customFormat="1">
      <c r="A66"/>
      <c r="B66"/>
      <c r="C66"/>
      <c r="D66"/>
      <c r="E66"/>
      <c r="F66"/>
      <c r="G66" s="13"/>
      <c r="H66" s="13"/>
      <c r="I66" s="13"/>
      <c r="J66" s="13"/>
      <c r="K66" s="13"/>
      <c r="L66" s="13"/>
      <c r="M66" s="13"/>
      <c r="N66" s="13"/>
      <c r="O66" s="13"/>
      <c r="P66" s="13"/>
      <c r="Q66" s="13"/>
      <c r="R66" s="13"/>
      <c r="S66" s="13"/>
      <c r="T66" s="13"/>
      <c r="U66" s="13"/>
      <c r="V66" s="13"/>
      <c r="W66" s="13"/>
      <c r="X66" s="13"/>
      <c r="Y66"/>
    </row>
    <row r="67" spans="1:25" s="16" customFormat="1">
      <c r="A67"/>
      <c r="B67"/>
      <c r="C67"/>
      <c r="D67"/>
      <c r="E67"/>
      <c r="F67"/>
      <c r="G67" s="13"/>
      <c r="H67" s="13"/>
      <c r="I67" s="13"/>
      <c r="J67" s="13"/>
      <c r="K67" s="13"/>
      <c r="L67" s="13"/>
      <c r="M67" s="13"/>
      <c r="N67" s="13"/>
      <c r="O67" s="13"/>
      <c r="P67" s="13"/>
      <c r="Q67" s="13"/>
      <c r="R67" s="13"/>
      <c r="S67" s="13"/>
      <c r="T67" s="13"/>
      <c r="U67" s="13"/>
      <c r="V67" s="13"/>
      <c r="W67" s="13"/>
      <c r="X67" s="13"/>
      <c r="Y67"/>
    </row>
    <row r="68" spans="1:25" s="16" customFormat="1">
      <c r="A68"/>
      <c r="B68"/>
      <c r="C68"/>
      <c r="D68"/>
      <c r="E68"/>
      <c r="F68"/>
      <c r="G68" s="13"/>
      <c r="H68" s="13"/>
      <c r="I68" s="13"/>
      <c r="J68" s="13"/>
      <c r="K68" s="13"/>
      <c r="L68" s="13"/>
      <c r="M68" s="13"/>
      <c r="N68" s="13"/>
      <c r="O68" s="13"/>
      <c r="P68" s="13"/>
      <c r="Q68" s="13"/>
      <c r="R68" s="13"/>
      <c r="S68" s="13"/>
      <c r="T68" s="13"/>
      <c r="U68" s="13"/>
      <c r="V68" s="13"/>
      <c r="W68" s="13"/>
      <c r="X68" s="13"/>
      <c r="Y68"/>
    </row>
    <row r="69" spans="1:25" s="16" customFormat="1">
      <c r="A69"/>
      <c r="B69"/>
      <c r="C69"/>
      <c r="D69"/>
      <c r="E69"/>
      <c r="F69"/>
      <c r="G69" s="13"/>
      <c r="H69" s="13"/>
      <c r="I69" s="13"/>
      <c r="J69" s="13"/>
      <c r="K69" s="13"/>
      <c r="L69" s="13"/>
      <c r="M69" s="13"/>
      <c r="N69" s="13"/>
      <c r="O69" s="13"/>
      <c r="P69" s="13"/>
      <c r="Q69" s="13"/>
      <c r="R69" s="13"/>
      <c r="S69" s="13"/>
      <c r="T69" s="13"/>
      <c r="U69" s="13"/>
      <c r="V69" s="13"/>
      <c r="W69" s="13"/>
      <c r="X69" s="13"/>
      <c r="Y69"/>
    </row>
    <row r="70" spans="1:25" s="16" customFormat="1">
      <c r="A70"/>
      <c r="B70"/>
      <c r="C70"/>
      <c r="D70"/>
      <c r="E70"/>
      <c r="F70"/>
      <c r="G70" s="13"/>
      <c r="H70" s="13"/>
      <c r="I70" s="13"/>
      <c r="J70" s="13"/>
      <c r="K70" s="13"/>
      <c r="L70" s="13"/>
      <c r="M70" s="13"/>
      <c r="N70" s="13"/>
      <c r="O70" s="13"/>
      <c r="P70" s="13"/>
      <c r="Q70" s="13"/>
      <c r="R70" s="13"/>
      <c r="S70" s="13"/>
      <c r="T70" s="13"/>
      <c r="U70" s="13"/>
      <c r="V70" s="13"/>
      <c r="W70" s="13"/>
      <c r="X70" s="13"/>
      <c r="Y70"/>
    </row>
    <row r="71" spans="1:25" s="16" customFormat="1">
      <c r="A71"/>
      <c r="B71"/>
      <c r="C71"/>
      <c r="D71"/>
      <c r="E71"/>
      <c r="F71"/>
      <c r="G71" s="13"/>
      <c r="H71" s="13"/>
      <c r="I71" s="13"/>
      <c r="J71" s="13"/>
      <c r="K71" s="13"/>
      <c r="L71" s="13"/>
      <c r="M71" s="13"/>
      <c r="N71" s="13"/>
      <c r="O71" s="13"/>
      <c r="P71" s="13"/>
      <c r="Q71" s="13"/>
      <c r="R71" s="13"/>
      <c r="S71" s="13"/>
      <c r="T71" s="13"/>
      <c r="U71" s="13"/>
      <c r="V71" s="13"/>
      <c r="W71" s="13"/>
      <c r="X71" s="13"/>
      <c r="Y71"/>
    </row>
    <row r="72" spans="1:25" s="16" customFormat="1">
      <c r="A72"/>
      <c r="B72"/>
      <c r="C72"/>
      <c r="D72"/>
      <c r="E72"/>
      <c r="F72"/>
      <c r="G72" s="13"/>
      <c r="H72" s="13"/>
      <c r="I72" s="13"/>
      <c r="J72" s="13"/>
      <c r="K72" s="13"/>
      <c r="L72" s="13"/>
      <c r="M72" s="13"/>
      <c r="N72" s="13"/>
      <c r="O72" s="13"/>
      <c r="P72" s="13"/>
      <c r="Q72" s="13"/>
      <c r="R72" s="13"/>
      <c r="S72" s="13"/>
      <c r="T72" s="13"/>
      <c r="U72" s="13"/>
      <c r="V72" s="13"/>
      <c r="W72" s="13"/>
      <c r="X72" s="13"/>
      <c r="Y72"/>
    </row>
    <row r="73" spans="1:25" s="16" customFormat="1">
      <c r="A73"/>
      <c r="B73"/>
      <c r="C73"/>
      <c r="D73"/>
      <c r="E73"/>
      <c r="F73"/>
      <c r="G73" s="13"/>
      <c r="H73" s="13"/>
      <c r="I73" s="13"/>
      <c r="J73" s="13"/>
      <c r="K73" s="13"/>
      <c r="L73" s="13"/>
      <c r="M73" s="13"/>
      <c r="N73" s="13"/>
      <c r="O73" s="13"/>
      <c r="P73" s="13"/>
      <c r="Q73" s="13"/>
      <c r="R73" s="13"/>
      <c r="S73" s="13"/>
      <c r="T73" s="13"/>
      <c r="U73" s="13"/>
      <c r="V73" s="13"/>
      <c r="W73" s="13"/>
      <c r="X73" s="13"/>
      <c r="Y73"/>
    </row>
    <row r="74" spans="1:25" s="16" customFormat="1">
      <c r="A74"/>
      <c r="B74"/>
      <c r="C74"/>
      <c r="D74"/>
      <c r="E74"/>
      <c r="F74"/>
      <c r="G74" s="13"/>
      <c r="H74" s="13"/>
      <c r="I74" s="13"/>
      <c r="J74" s="13"/>
      <c r="K74" s="13"/>
      <c r="L74" s="13"/>
      <c r="M74" s="13"/>
      <c r="N74" s="13"/>
      <c r="O74" s="13"/>
      <c r="P74" s="13"/>
      <c r="Q74" s="13"/>
      <c r="R74" s="13"/>
      <c r="S74" s="13"/>
      <c r="T74" s="13"/>
      <c r="U74" s="13"/>
      <c r="V74" s="13"/>
      <c r="W74" s="13"/>
      <c r="X74" s="13"/>
      <c r="Y74"/>
    </row>
    <row r="75" spans="1:25" s="16" customFormat="1">
      <c r="A75"/>
      <c r="B75"/>
      <c r="C75"/>
      <c r="D75"/>
      <c r="E75"/>
      <c r="F75"/>
      <c r="G75" s="13"/>
      <c r="H75" s="13"/>
      <c r="I75" s="13"/>
      <c r="J75" s="13"/>
      <c r="K75" s="13"/>
      <c r="L75" s="13"/>
      <c r="M75" s="13"/>
      <c r="N75" s="13"/>
      <c r="O75" s="13"/>
      <c r="P75" s="13"/>
      <c r="Q75" s="13"/>
      <c r="R75" s="13"/>
      <c r="S75" s="13"/>
      <c r="T75" s="13"/>
      <c r="U75" s="13"/>
      <c r="V75" s="13"/>
      <c r="W75" s="13"/>
      <c r="X75" s="13"/>
      <c r="Y75"/>
    </row>
    <row r="76" spans="1:25" s="16" customFormat="1">
      <c r="A76"/>
      <c r="B76"/>
      <c r="C76"/>
      <c r="D76"/>
      <c r="E76"/>
      <c r="F76"/>
      <c r="G76" s="13"/>
      <c r="H76" s="13"/>
      <c r="I76" s="13"/>
      <c r="J76" s="13"/>
      <c r="K76" s="13"/>
      <c r="L76" s="13"/>
      <c r="M76" s="13"/>
      <c r="N76" s="13"/>
      <c r="O76" s="13"/>
      <c r="P76" s="13"/>
      <c r="Q76" s="13"/>
      <c r="R76" s="13"/>
      <c r="S76" s="13"/>
      <c r="T76" s="13"/>
      <c r="U76" s="13"/>
      <c r="V76" s="13"/>
      <c r="W76" s="13"/>
      <c r="X76" s="13"/>
      <c r="Y76"/>
    </row>
    <row r="77" spans="1:25" s="16" customFormat="1">
      <c r="A77"/>
      <c r="B77"/>
      <c r="C77"/>
      <c r="D77"/>
      <c r="E77"/>
      <c r="F77"/>
      <c r="G77" s="13"/>
      <c r="H77" s="13"/>
      <c r="I77" s="13"/>
      <c r="J77" s="13"/>
      <c r="K77" s="13"/>
      <c r="L77" s="13"/>
      <c r="M77" s="13"/>
      <c r="N77" s="13"/>
      <c r="O77" s="13"/>
      <c r="P77" s="13"/>
      <c r="Q77" s="13"/>
      <c r="R77" s="13"/>
      <c r="S77" s="13"/>
      <c r="T77" s="13"/>
      <c r="U77" s="13"/>
      <c r="V77" s="13"/>
      <c r="W77" s="13"/>
      <c r="X77" s="13"/>
      <c r="Y77"/>
    </row>
    <row r="78" spans="1:25" s="16" customFormat="1">
      <c r="A78"/>
      <c r="B78"/>
      <c r="C78"/>
      <c r="D78"/>
      <c r="E78"/>
      <c r="F78"/>
      <c r="G78" s="13"/>
      <c r="H78" s="13"/>
      <c r="I78" s="13"/>
      <c r="J78" s="13"/>
      <c r="K78" s="13"/>
      <c r="L78" s="13"/>
      <c r="M78" s="13"/>
      <c r="N78" s="13"/>
      <c r="O78" s="13"/>
      <c r="P78" s="13"/>
      <c r="Q78" s="13"/>
      <c r="R78" s="13"/>
      <c r="S78" s="13"/>
      <c r="T78" s="13"/>
      <c r="U78" s="13"/>
      <c r="V78" s="13"/>
      <c r="W78" s="13"/>
      <c r="X78" s="13"/>
      <c r="Y78"/>
    </row>
    <row r="79" spans="1:25" s="16" customFormat="1">
      <c r="A79"/>
      <c r="B79"/>
      <c r="C79"/>
      <c r="D79"/>
      <c r="E79"/>
      <c r="F79"/>
      <c r="G79" s="13"/>
      <c r="H79" s="13"/>
      <c r="I79" s="13"/>
      <c r="J79" s="13"/>
      <c r="K79" s="13"/>
      <c r="L79" s="13"/>
      <c r="M79" s="13"/>
      <c r="N79" s="13"/>
      <c r="O79" s="13"/>
      <c r="P79" s="13"/>
      <c r="Q79" s="13"/>
      <c r="R79" s="13"/>
      <c r="S79" s="13"/>
      <c r="T79" s="13"/>
      <c r="U79" s="13"/>
      <c r="V79" s="13"/>
      <c r="W79" s="13"/>
      <c r="X79" s="13"/>
      <c r="Y79"/>
    </row>
    <row r="80" spans="1:25" s="16" customFormat="1">
      <c r="A80"/>
      <c r="B80"/>
      <c r="C80"/>
      <c r="D80"/>
      <c r="E80"/>
      <c r="F80"/>
      <c r="G80" s="13"/>
      <c r="H80" s="13"/>
      <c r="I80" s="13"/>
      <c r="J80" s="13"/>
      <c r="K80" s="13"/>
      <c r="L80" s="13"/>
      <c r="M80" s="13"/>
      <c r="N80" s="13"/>
      <c r="O80" s="13"/>
      <c r="P80" s="13"/>
      <c r="Q80" s="13"/>
      <c r="R80" s="13"/>
      <c r="S80" s="13"/>
      <c r="T80" s="13"/>
      <c r="U80" s="13"/>
      <c r="V80" s="13"/>
      <c r="W80" s="13"/>
      <c r="X80" s="13"/>
      <c r="Y80"/>
    </row>
    <row r="81" spans="1:25" s="16" customFormat="1">
      <c r="A81"/>
      <c r="B81"/>
      <c r="C81"/>
      <c r="D81"/>
      <c r="E81"/>
      <c r="F81"/>
      <c r="G81" s="13"/>
      <c r="H81" s="13"/>
      <c r="I81" s="13"/>
      <c r="J81" s="13"/>
      <c r="K81" s="13"/>
      <c r="L81" s="13"/>
      <c r="M81" s="13"/>
      <c r="N81" s="13"/>
      <c r="O81" s="13"/>
      <c r="P81" s="13"/>
      <c r="Q81" s="13"/>
      <c r="R81" s="13"/>
      <c r="S81" s="13"/>
      <c r="T81" s="13"/>
      <c r="U81" s="13"/>
      <c r="V81" s="13"/>
      <c r="W81" s="13"/>
      <c r="X81" s="13"/>
      <c r="Y81"/>
    </row>
    <row r="82" spans="1:25" s="16" customFormat="1">
      <c r="A82"/>
      <c r="B82"/>
      <c r="C82"/>
      <c r="D82"/>
      <c r="E82"/>
      <c r="F82"/>
      <c r="G82" s="13"/>
      <c r="H82" s="13"/>
      <c r="I82" s="13"/>
      <c r="J82" s="13"/>
      <c r="K82" s="13"/>
      <c r="L82" s="13"/>
      <c r="M82" s="13"/>
      <c r="N82" s="13"/>
      <c r="O82" s="13"/>
      <c r="P82" s="13"/>
      <c r="Q82" s="13"/>
      <c r="R82" s="13"/>
      <c r="S82" s="13"/>
      <c r="T82" s="13"/>
      <c r="U82" s="13"/>
      <c r="V82" s="13"/>
      <c r="W82" s="13"/>
      <c r="X82" s="13"/>
      <c r="Y82"/>
    </row>
    <row r="83" spans="1:25" s="16" customFormat="1">
      <c r="A83"/>
      <c r="B83"/>
      <c r="C83"/>
      <c r="D83"/>
      <c r="E83"/>
      <c r="F83"/>
      <c r="G83" s="13"/>
      <c r="H83" s="13"/>
      <c r="I83" s="13"/>
      <c r="J83" s="13"/>
      <c r="K83" s="13"/>
      <c r="L83" s="13"/>
      <c r="M83" s="13"/>
      <c r="N83" s="13"/>
      <c r="O83" s="13"/>
      <c r="P83" s="13"/>
      <c r="Q83" s="13"/>
      <c r="R83" s="13"/>
      <c r="S83" s="13"/>
      <c r="T83" s="13"/>
      <c r="U83" s="13"/>
      <c r="V83" s="13"/>
      <c r="W83" s="13"/>
      <c r="X83" s="13"/>
      <c r="Y83"/>
    </row>
    <row r="84" spans="1:25" s="16" customFormat="1">
      <c r="A84"/>
      <c r="B84"/>
      <c r="C84"/>
      <c r="D84"/>
      <c r="E84"/>
      <c r="F84"/>
      <c r="G84" s="13"/>
      <c r="H84" s="13"/>
      <c r="I84" s="13"/>
      <c r="J84" s="13"/>
      <c r="K84" s="13"/>
      <c r="L84" s="13"/>
      <c r="M84" s="13"/>
      <c r="N84" s="13"/>
      <c r="O84" s="13"/>
      <c r="P84" s="13"/>
      <c r="Q84" s="13"/>
      <c r="R84" s="13"/>
      <c r="S84" s="13"/>
      <c r="T84" s="13"/>
      <c r="U84" s="13"/>
      <c r="V84" s="13"/>
      <c r="W84" s="13"/>
      <c r="X84" s="13"/>
      <c r="Y84"/>
    </row>
    <row r="85" spans="1:25" s="16" customFormat="1">
      <c r="A85"/>
      <c r="B85"/>
      <c r="C85"/>
      <c r="D85"/>
      <c r="E85"/>
      <c r="F85"/>
      <c r="G85" s="13"/>
      <c r="H85" s="13"/>
      <c r="I85" s="13"/>
      <c r="J85" s="13"/>
      <c r="K85" s="13"/>
      <c r="L85" s="13"/>
      <c r="M85" s="13"/>
      <c r="N85" s="13"/>
      <c r="O85" s="13"/>
      <c r="P85" s="13"/>
      <c r="Q85" s="13"/>
      <c r="R85" s="13"/>
      <c r="S85" s="13"/>
      <c r="T85" s="13"/>
      <c r="U85" s="13"/>
      <c r="V85" s="13"/>
      <c r="W85" s="13"/>
      <c r="X85" s="13"/>
      <c r="Y85"/>
    </row>
    <row r="86" spans="1:25" s="16" customFormat="1">
      <c r="A86"/>
      <c r="B86"/>
      <c r="C86"/>
      <c r="D86"/>
      <c r="E86"/>
      <c r="F86"/>
      <c r="G86" s="13"/>
      <c r="H86" s="13"/>
      <c r="I86" s="13"/>
      <c r="J86" s="13"/>
      <c r="K86" s="13"/>
      <c r="L86" s="13"/>
      <c r="M86" s="13"/>
      <c r="N86" s="13"/>
      <c r="O86" s="13"/>
      <c r="P86" s="13"/>
      <c r="Q86" s="13"/>
      <c r="R86" s="13"/>
      <c r="S86" s="13"/>
      <c r="T86" s="13"/>
      <c r="U86" s="13"/>
      <c r="V86" s="13"/>
      <c r="W86" s="13"/>
      <c r="X86" s="13"/>
      <c r="Y86"/>
    </row>
    <row r="87" spans="1:25" s="16" customFormat="1">
      <c r="A87"/>
      <c r="B87"/>
      <c r="C87"/>
      <c r="D87"/>
      <c r="E87"/>
      <c r="F87"/>
      <c r="G87" s="13"/>
      <c r="H87" s="13"/>
      <c r="I87" s="13"/>
      <c r="J87" s="13"/>
      <c r="K87" s="13"/>
      <c r="L87" s="13"/>
      <c r="M87" s="13"/>
      <c r="N87" s="13"/>
      <c r="O87" s="13"/>
      <c r="P87" s="13"/>
      <c r="Q87" s="13"/>
      <c r="R87" s="13"/>
      <c r="S87" s="13"/>
      <c r="T87" s="13"/>
      <c r="U87" s="13"/>
      <c r="V87" s="13"/>
      <c r="W87" s="13"/>
      <c r="X87" s="13"/>
      <c r="Y87"/>
    </row>
    <row r="88" spans="1:25" s="16" customFormat="1">
      <c r="A88"/>
      <c r="B88"/>
      <c r="C88"/>
      <c r="D88"/>
      <c r="E88"/>
      <c r="F88"/>
      <c r="G88" s="13"/>
      <c r="H88" s="13"/>
      <c r="I88" s="13"/>
      <c r="J88" s="13"/>
      <c r="K88" s="13"/>
      <c r="L88" s="13"/>
      <c r="M88" s="13"/>
      <c r="N88" s="13"/>
      <c r="O88" s="13"/>
      <c r="P88" s="13"/>
      <c r="Q88" s="13"/>
      <c r="R88" s="13"/>
      <c r="S88" s="13"/>
      <c r="T88" s="13"/>
      <c r="U88" s="13"/>
      <c r="V88" s="13"/>
      <c r="W88" s="13"/>
      <c r="X88" s="13"/>
      <c r="Y88"/>
    </row>
    <row r="89" spans="1:25" s="16" customFormat="1">
      <c r="A89"/>
      <c r="B89"/>
      <c r="C89"/>
      <c r="D89"/>
      <c r="E89"/>
      <c r="F89"/>
      <c r="G89" s="13"/>
      <c r="H89" s="13"/>
      <c r="I89" s="13"/>
      <c r="J89" s="13"/>
      <c r="K89" s="13"/>
      <c r="L89" s="13"/>
      <c r="M89" s="13"/>
      <c r="N89" s="13"/>
      <c r="O89" s="13"/>
      <c r="P89" s="13"/>
      <c r="Q89" s="13"/>
      <c r="R89" s="13"/>
      <c r="S89" s="13"/>
      <c r="T89" s="13"/>
      <c r="U89" s="13"/>
      <c r="V89" s="13"/>
      <c r="W89" s="13"/>
      <c r="X89" s="13"/>
      <c r="Y89"/>
    </row>
    <row r="90" spans="1:25" s="16" customFormat="1">
      <c r="A90"/>
      <c r="B90"/>
      <c r="C90"/>
      <c r="D90"/>
      <c r="E90"/>
      <c r="F90"/>
      <c r="G90" s="13"/>
      <c r="H90" s="13"/>
      <c r="I90" s="13"/>
      <c r="J90" s="13"/>
      <c r="K90" s="13"/>
      <c r="L90" s="13"/>
      <c r="M90" s="13"/>
      <c r="N90" s="13"/>
      <c r="O90" s="13"/>
      <c r="P90" s="13"/>
      <c r="Q90" s="13"/>
      <c r="R90" s="13"/>
      <c r="S90" s="13"/>
      <c r="T90" s="13"/>
      <c r="U90" s="13"/>
      <c r="V90" s="13"/>
      <c r="W90" s="13"/>
      <c r="X90" s="13"/>
      <c r="Y90"/>
    </row>
    <row r="91" spans="1:25" s="16" customFormat="1">
      <c r="A91"/>
      <c r="B91"/>
      <c r="C91"/>
      <c r="D91"/>
      <c r="E91"/>
      <c r="F91"/>
      <c r="G91" s="13"/>
      <c r="H91" s="13"/>
      <c r="I91" s="13"/>
      <c r="J91" s="13"/>
      <c r="K91" s="13"/>
      <c r="L91" s="13"/>
      <c r="M91" s="13"/>
      <c r="N91" s="13"/>
      <c r="O91" s="13"/>
      <c r="P91" s="13"/>
      <c r="Q91" s="13"/>
      <c r="R91" s="13"/>
      <c r="S91" s="13"/>
      <c r="T91" s="13"/>
      <c r="U91" s="13"/>
      <c r="V91" s="13"/>
      <c r="W91" s="13"/>
      <c r="X91" s="13"/>
      <c r="Y91"/>
    </row>
    <row r="92" spans="1:25" s="16" customFormat="1">
      <c r="A92"/>
      <c r="B92"/>
      <c r="C92"/>
      <c r="D92"/>
      <c r="E92"/>
      <c r="F92"/>
      <c r="G92" s="13"/>
      <c r="H92" s="13"/>
      <c r="I92" s="13"/>
      <c r="J92" s="13"/>
      <c r="K92" s="13"/>
      <c r="L92" s="13"/>
      <c r="M92" s="13"/>
      <c r="N92" s="13"/>
      <c r="O92" s="13"/>
      <c r="P92" s="13"/>
      <c r="Q92" s="13"/>
      <c r="R92" s="13"/>
      <c r="S92" s="13"/>
      <c r="T92" s="13"/>
      <c r="U92" s="13"/>
      <c r="V92" s="13"/>
      <c r="W92" s="13"/>
      <c r="X92" s="13"/>
      <c r="Y92"/>
    </row>
    <row r="93" spans="1:25" s="16" customFormat="1">
      <c r="A93"/>
      <c r="B93"/>
      <c r="C93"/>
      <c r="D93"/>
      <c r="E93"/>
      <c r="F93"/>
      <c r="G93" s="13"/>
      <c r="H93" s="13"/>
      <c r="I93" s="13"/>
      <c r="J93" s="13"/>
      <c r="K93" s="13"/>
      <c r="L93" s="13"/>
      <c r="M93" s="13"/>
      <c r="N93" s="13"/>
      <c r="O93" s="13"/>
      <c r="P93" s="13"/>
      <c r="Q93" s="13"/>
      <c r="R93" s="13"/>
      <c r="S93" s="13"/>
      <c r="T93" s="13"/>
      <c r="U93" s="13"/>
      <c r="V93" s="13"/>
      <c r="W93" s="13"/>
      <c r="X93" s="13"/>
      <c r="Y93"/>
    </row>
    <row r="94" spans="1:25" s="16" customFormat="1">
      <c r="A94"/>
      <c r="B94"/>
      <c r="C94"/>
      <c r="D94"/>
      <c r="E94"/>
      <c r="F94"/>
      <c r="G94" s="13"/>
      <c r="H94" s="13"/>
      <c r="I94" s="13"/>
      <c r="J94" s="13"/>
      <c r="K94" s="13"/>
      <c r="L94" s="13"/>
      <c r="M94" s="13"/>
      <c r="N94" s="13"/>
      <c r="O94" s="13"/>
      <c r="P94" s="13"/>
      <c r="Q94" s="13"/>
      <c r="R94" s="13"/>
      <c r="S94" s="13"/>
      <c r="T94" s="13"/>
      <c r="U94" s="13"/>
      <c r="V94" s="13"/>
      <c r="W94" s="13"/>
      <c r="X94" s="13"/>
      <c r="Y94"/>
    </row>
    <row r="95" spans="1:25" s="16" customFormat="1">
      <c r="A95"/>
      <c r="B95"/>
      <c r="C95"/>
      <c r="D95"/>
      <c r="E95"/>
      <c r="F95"/>
      <c r="G95" s="13"/>
      <c r="H95" s="13"/>
      <c r="I95" s="13"/>
      <c r="J95" s="13"/>
      <c r="K95" s="13"/>
      <c r="L95" s="13"/>
      <c r="M95" s="13"/>
      <c r="N95" s="13"/>
      <c r="O95" s="13"/>
      <c r="P95" s="13"/>
      <c r="Q95" s="13"/>
      <c r="R95" s="13"/>
      <c r="S95" s="13"/>
      <c r="T95" s="13"/>
      <c r="U95" s="13"/>
      <c r="V95" s="13"/>
      <c r="W95" s="13"/>
      <c r="X95" s="13"/>
      <c r="Y95"/>
    </row>
    <row r="96" spans="1:25" s="16" customFormat="1">
      <c r="A96"/>
      <c r="B96"/>
      <c r="C96"/>
      <c r="D96"/>
      <c r="E96"/>
      <c r="F96"/>
      <c r="G96" s="13"/>
      <c r="H96" s="13"/>
      <c r="I96" s="13"/>
      <c r="J96" s="13"/>
      <c r="K96" s="13"/>
      <c r="L96" s="13"/>
      <c r="M96" s="13"/>
      <c r="N96" s="13"/>
      <c r="O96" s="13"/>
      <c r="P96" s="13"/>
      <c r="Q96" s="13"/>
      <c r="R96" s="13"/>
      <c r="S96" s="13"/>
      <c r="T96" s="13"/>
      <c r="U96" s="13"/>
      <c r="V96" s="13"/>
      <c r="W96" s="13"/>
      <c r="X96" s="13"/>
      <c r="Y96"/>
    </row>
    <row r="97" spans="1:25" s="16" customFormat="1">
      <c r="A97"/>
      <c r="B97"/>
      <c r="C97"/>
      <c r="D97"/>
      <c r="E97"/>
      <c r="F97"/>
      <c r="G97" s="13"/>
      <c r="H97" s="13"/>
      <c r="I97" s="13"/>
      <c r="J97" s="13"/>
      <c r="K97" s="13"/>
      <c r="L97" s="13"/>
      <c r="M97" s="13"/>
      <c r="N97" s="13"/>
      <c r="O97" s="13"/>
      <c r="P97" s="13"/>
      <c r="Q97" s="13"/>
      <c r="R97" s="13"/>
      <c r="S97" s="13"/>
      <c r="T97" s="13"/>
      <c r="U97" s="13"/>
      <c r="V97" s="13"/>
      <c r="W97" s="13"/>
      <c r="X97" s="13"/>
      <c r="Y97"/>
    </row>
    <row r="98" spans="1:25" s="16" customFormat="1">
      <c r="A98"/>
      <c r="B98"/>
      <c r="C98"/>
      <c r="D98"/>
      <c r="E98"/>
      <c r="F98"/>
      <c r="G98" s="13"/>
      <c r="H98" s="13"/>
      <c r="I98" s="13"/>
      <c r="J98" s="13"/>
      <c r="K98" s="13"/>
      <c r="L98" s="13"/>
      <c r="M98" s="13"/>
      <c r="N98" s="13"/>
      <c r="O98" s="13"/>
      <c r="P98" s="13"/>
      <c r="Q98" s="13"/>
      <c r="R98" s="13"/>
      <c r="S98" s="13"/>
      <c r="T98" s="13"/>
      <c r="U98" s="13"/>
      <c r="V98" s="13"/>
      <c r="W98" s="13"/>
      <c r="X98" s="13"/>
      <c r="Y98"/>
    </row>
    <row r="99" spans="1:25" s="16" customFormat="1">
      <c r="A99"/>
      <c r="B99"/>
      <c r="C99"/>
      <c r="D99"/>
      <c r="E99"/>
      <c r="F99"/>
      <c r="G99" s="13"/>
      <c r="H99" s="13"/>
      <c r="I99" s="13"/>
      <c r="J99" s="13"/>
      <c r="K99" s="13"/>
      <c r="L99" s="13"/>
      <c r="M99" s="13"/>
      <c r="N99" s="13"/>
      <c r="O99" s="13"/>
      <c r="P99" s="13"/>
      <c r="Q99" s="13"/>
      <c r="R99" s="13"/>
      <c r="S99" s="13"/>
      <c r="T99" s="13"/>
      <c r="U99" s="13"/>
      <c r="V99" s="13"/>
      <c r="W99" s="13"/>
      <c r="X99" s="13"/>
      <c r="Y99"/>
    </row>
    <row r="100" spans="1:25" s="16" customFormat="1">
      <c r="A100"/>
      <c r="B100"/>
      <c r="C100"/>
      <c r="D100"/>
      <c r="E100"/>
      <c r="F100"/>
      <c r="G100" s="13"/>
      <c r="H100" s="13"/>
      <c r="I100" s="13"/>
      <c r="J100" s="13"/>
      <c r="K100" s="13"/>
      <c r="L100" s="13"/>
      <c r="M100" s="13"/>
      <c r="N100" s="13"/>
      <c r="O100" s="13"/>
      <c r="P100" s="13"/>
      <c r="Q100" s="13"/>
      <c r="R100" s="13"/>
      <c r="S100" s="13"/>
      <c r="T100" s="13"/>
      <c r="U100" s="13"/>
      <c r="V100" s="13"/>
      <c r="W100" s="13"/>
      <c r="X100" s="13"/>
      <c r="Y100"/>
    </row>
    <row r="101" spans="1:25" s="16" customFormat="1">
      <c r="A101"/>
      <c r="B101"/>
      <c r="C101"/>
      <c r="D101"/>
      <c r="E101"/>
      <c r="F101"/>
      <c r="G101" s="13"/>
      <c r="H101" s="13"/>
      <c r="I101" s="13"/>
      <c r="J101" s="13"/>
      <c r="K101" s="13"/>
      <c r="L101" s="13"/>
      <c r="M101" s="13"/>
      <c r="N101" s="13"/>
      <c r="O101" s="13"/>
      <c r="P101" s="13"/>
      <c r="Q101" s="13"/>
      <c r="R101" s="13"/>
      <c r="S101" s="13"/>
      <c r="T101" s="13"/>
      <c r="U101" s="13"/>
      <c r="V101" s="13"/>
      <c r="W101" s="13"/>
      <c r="X101" s="13"/>
      <c r="Y101"/>
    </row>
    <row r="102" spans="1:25" s="16" customFormat="1">
      <c r="A102"/>
      <c r="B102"/>
      <c r="C102"/>
      <c r="D102"/>
      <c r="E102"/>
      <c r="F102"/>
      <c r="G102" s="13"/>
      <c r="H102" s="13"/>
      <c r="I102" s="13"/>
      <c r="J102" s="13"/>
      <c r="K102" s="13"/>
      <c r="L102" s="13"/>
      <c r="M102" s="13"/>
      <c r="N102" s="13"/>
      <c r="O102" s="13"/>
      <c r="P102" s="13"/>
      <c r="Q102" s="13"/>
      <c r="R102" s="13"/>
      <c r="S102" s="13"/>
      <c r="T102" s="13"/>
      <c r="U102" s="13"/>
      <c r="V102" s="13"/>
      <c r="W102" s="13"/>
      <c r="X102" s="13"/>
      <c r="Y102"/>
    </row>
    <row r="103" spans="1:25" s="16" customFormat="1">
      <c r="A103"/>
      <c r="B103"/>
      <c r="C103"/>
      <c r="D103"/>
      <c r="E103"/>
      <c r="F103"/>
      <c r="G103" s="13"/>
      <c r="H103" s="13"/>
      <c r="I103" s="13"/>
      <c r="J103" s="13"/>
      <c r="K103" s="13"/>
      <c r="L103" s="13"/>
      <c r="M103" s="13"/>
      <c r="N103" s="13"/>
      <c r="O103" s="13"/>
      <c r="P103" s="13"/>
      <c r="Q103" s="13"/>
      <c r="R103" s="13"/>
      <c r="S103" s="13"/>
      <c r="T103" s="13"/>
      <c r="U103" s="13"/>
      <c r="V103" s="13"/>
      <c r="W103" s="13"/>
      <c r="X103" s="13"/>
      <c r="Y103"/>
    </row>
    <row r="104" spans="1:25" s="16" customFormat="1">
      <c r="A104"/>
      <c r="B104"/>
      <c r="C104"/>
      <c r="D104"/>
      <c r="E104"/>
      <c r="F104"/>
      <c r="G104" s="13"/>
      <c r="H104" s="13"/>
      <c r="I104" s="13"/>
      <c r="J104" s="13"/>
      <c r="K104" s="13"/>
      <c r="L104" s="13"/>
      <c r="M104" s="13"/>
      <c r="N104" s="13"/>
      <c r="O104" s="13"/>
      <c r="P104" s="13"/>
      <c r="Q104" s="13"/>
      <c r="R104" s="13"/>
      <c r="S104" s="13"/>
      <c r="T104" s="13"/>
      <c r="U104" s="13"/>
      <c r="V104" s="13"/>
      <c r="W104" s="13"/>
      <c r="X104" s="13"/>
      <c r="Y104"/>
    </row>
    <row r="105" spans="1:25" s="16" customFormat="1">
      <c r="A105"/>
      <c r="B105"/>
      <c r="C105"/>
      <c r="D105"/>
      <c r="E105"/>
      <c r="F105"/>
      <c r="G105" s="13"/>
      <c r="H105" s="13"/>
      <c r="I105" s="13"/>
      <c r="J105" s="13"/>
      <c r="K105" s="13"/>
      <c r="L105" s="13"/>
      <c r="M105" s="13"/>
      <c r="N105" s="13"/>
      <c r="O105" s="13"/>
      <c r="P105" s="13"/>
      <c r="Q105" s="13"/>
      <c r="R105" s="13"/>
      <c r="S105" s="13"/>
      <c r="T105" s="13"/>
      <c r="U105" s="13"/>
      <c r="V105" s="13"/>
      <c r="W105" s="13"/>
      <c r="X105" s="13"/>
      <c r="Y105"/>
    </row>
    <row r="106" spans="1:25" s="16" customFormat="1">
      <c r="A106"/>
      <c r="B106"/>
      <c r="C106"/>
      <c r="D106"/>
      <c r="E106"/>
      <c r="F106"/>
      <c r="G106" s="13"/>
      <c r="H106" s="13"/>
      <c r="I106" s="13"/>
      <c r="J106" s="13"/>
      <c r="K106" s="13"/>
      <c r="L106" s="13"/>
      <c r="M106" s="13"/>
      <c r="N106" s="13"/>
      <c r="O106" s="13"/>
      <c r="P106" s="13"/>
      <c r="Q106" s="13"/>
      <c r="R106" s="13"/>
      <c r="S106" s="13"/>
      <c r="T106" s="13"/>
      <c r="U106" s="13"/>
      <c r="V106" s="13"/>
      <c r="W106" s="13"/>
      <c r="X106" s="13"/>
      <c r="Y106"/>
    </row>
    <row r="107" spans="1:25" s="16" customFormat="1">
      <c r="A107"/>
      <c r="B107"/>
      <c r="C107"/>
      <c r="D107"/>
      <c r="E107"/>
      <c r="F107"/>
      <c r="G107" s="13"/>
      <c r="H107" s="13"/>
      <c r="I107" s="13"/>
      <c r="J107" s="13"/>
      <c r="K107" s="13"/>
      <c r="L107" s="13"/>
      <c r="M107" s="13"/>
      <c r="N107" s="13"/>
      <c r="O107" s="13"/>
      <c r="P107" s="13"/>
      <c r="Q107" s="13"/>
      <c r="R107" s="13"/>
      <c r="S107" s="13"/>
      <c r="T107" s="13"/>
      <c r="U107" s="13"/>
      <c r="V107" s="13"/>
      <c r="W107" s="13"/>
      <c r="X107" s="13"/>
      <c r="Y107"/>
    </row>
    <row r="108" spans="1:25" s="16" customFormat="1">
      <c r="A108"/>
      <c r="B108"/>
      <c r="C108"/>
      <c r="D108"/>
      <c r="E108"/>
      <c r="F108"/>
      <c r="G108" s="13"/>
      <c r="H108" s="13"/>
      <c r="I108" s="13"/>
      <c r="J108" s="13"/>
      <c r="K108" s="13"/>
      <c r="L108" s="13"/>
      <c r="M108" s="13"/>
      <c r="N108" s="13"/>
      <c r="O108" s="13"/>
      <c r="P108" s="13"/>
      <c r="Q108" s="13"/>
      <c r="R108" s="13"/>
      <c r="S108" s="13"/>
      <c r="T108" s="13"/>
      <c r="U108" s="13"/>
      <c r="V108" s="13"/>
      <c r="W108" s="13"/>
      <c r="X108" s="13"/>
      <c r="Y108"/>
    </row>
    <row r="109" spans="1:25" s="16" customFormat="1">
      <c r="A109"/>
      <c r="B109"/>
      <c r="C109"/>
      <c r="D109"/>
      <c r="E109"/>
      <c r="F109"/>
      <c r="G109" s="13"/>
      <c r="H109" s="13"/>
      <c r="I109" s="13"/>
      <c r="J109" s="13"/>
      <c r="K109" s="13"/>
      <c r="L109" s="13"/>
      <c r="M109" s="13"/>
      <c r="N109" s="13"/>
      <c r="O109" s="13"/>
      <c r="P109" s="13"/>
      <c r="Q109" s="13"/>
      <c r="R109" s="13"/>
      <c r="S109" s="13"/>
      <c r="T109" s="13"/>
      <c r="U109" s="13"/>
      <c r="V109" s="13"/>
      <c r="W109" s="13"/>
      <c r="X109" s="13"/>
      <c r="Y109"/>
    </row>
  </sheetData>
  <mergeCells count="8">
    <mergeCell ref="G8:H8"/>
    <mergeCell ref="A1:Y1"/>
    <mergeCell ref="G2:H2"/>
    <mergeCell ref="G3:H3"/>
    <mergeCell ref="G4:H4"/>
    <mergeCell ref="G5:H5"/>
    <mergeCell ref="G6:H6"/>
    <mergeCell ref="G7:H7"/>
  </mergeCells>
  <phoneticPr fontId="11" type="noConversion"/>
  <dataValidations count="5">
    <dataValidation type="list" allowBlank="1" showInputMessage="1" showErrorMessage="1" sqref="G11:G14" xr:uid="{A0450804-15D2-46D9-9C89-4395E7F6F923}">
      <formula1>PROYECTO_SIFI</formula1>
    </dataValidation>
    <dataValidation type="list" allowBlank="1" showInputMessage="1" showErrorMessage="1" sqref="I11:I14" xr:uid="{6ABBAB0F-89F1-49BE-876D-6BCE735FB65A}">
      <formula1>TIPO_DE_GASTO</formula1>
    </dataValidation>
    <dataValidation type="list" allowBlank="1" showInputMessage="1" showErrorMessage="1" sqref="K11:K14" xr:uid="{C24CEFBA-9542-4D17-B87B-FB9A0F87D604}">
      <formula1>RUBRO_PRESUPUESTAL</formula1>
    </dataValidation>
    <dataValidation type="list" allowBlank="1" showInputMessage="1" showErrorMessage="1" sqref="L11:L14" xr:uid="{CC1FF46C-C989-4E15-98A8-9740A01CB7C1}">
      <formula1>FECHA_ESTIMADA_DE_INICIO_DE_PROCESOS_DE_SELECCIÓN__MES</formula1>
    </dataValidation>
    <dataValidation type="list" allowBlank="1" showInputMessage="1" showErrorMessage="1" sqref="W11:W14" xr:uid="{91594780-F654-41E1-A188-5667977435E6}">
      <formula1>PROCEDIMIENTO_CONTRACTUAL</formula1>
    </dataValidation>
  </dataValidations>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1A13A47-7336-4EA6-898C-BCA6F485BEAB}">
          <x14:formula1>
            <xm:f>'LISTAS '!$A$3:$A$7</xm:f>
          </x14:formula1>
          <xm:sqref>F11:F14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CDF4F-F1B8-4B28-ABA1-F773C1C28353}">
  <dimension ref="A1:R48"/>
  <sheetViews>
    <sheetView showGridLines="0" zoomScale="90" zoomScaleNormal="90" workbookViewId="0">
      <selection activeCell="D19" sqref="D19"/>
    </sheetView>
  </sheetViews>
  <sheetFormatPr baseColWidth="10" defaultColWidth="0" defaultRowHeight="15.75"/>
  <cols>
    <col min="1" max="1" width="1.375" style="31" customWidth="1"/>
    <col min="2" max="2" width="38.125" style="31" customWidth="1"/>
    <col min="3" max="3" width="1.25" style="31" customWidth="1"/>
    <col min="4" max="4" width="33.875" style="31" bestFit="1" customWidth="1"/>
    <col min="5" max="13" width="11" style="31" customWidth="1"/>
    <col min="14" max="14" width="1.25" style="31" customWidth="1"/>
    <col min="15" max="15" width="9.625" style="31" hidden="1" customWidth="1"/>
    <col min="16" max="16" width="11" style="31" hidden="1" customWidth="1"/>
    <col min="17" max="17" width="10" style="31" hidden="1" customWidth="1"/>
    <col min="18" max="18" width="11.875" style="31" hidden="1" customWidth="1"/>
    <col min="19" max="16384" width="11" style="31" hidden="1"/>
  </cols>
  <sheetData>
    <row r="1" spans="4:14" customFormat="1" ht="7.5" customHeight="1"/>
    <row r="2" spans="4:14" customFormat="1" ht="41.25" customHeight="1">
      <c r="D2" s="152" t="s">
        <v>400</v>
      </c>
      <c r="E2" s="152"/>
      <c r="F2" s="152"/>
      <c r="G2" s="152"/>
      <c r="H2" s="152"/>
      <c r="I2" s="152"/>
      <c r="J2" s="152"/>
      <c r="K2" s="152"/>
      <c r="L2" s="152"/>
      <c r="M2" s="152"/>
      <c r="N2" s="2"/>
    </row>
    <row r="3" spans="4:14" customFormat="1" ht="7.5" customHeight="1"/>
    <row r="4" spans="4:14" customFormat="1">
      <c r="G4">
        <f>GETPIVOTDATA("FECHA ESTIMADA 
INICIO DE PROCESO 
(FEBRERO)",$D$8)</f>
        <v>79</v>
      </c>
    </row>
    <row r="5" spans="4:14" customFormat="1"/>
    <row r="6" spans="4:14" customFormat="1" ht="16.5" customHeight="1"/>
    <row r="7" spans="4:14" customFormat="1" ht="7.5" customHeight="1"/>
    <row r="8" spans="4:14" customFormat="1">
      <c r="D8" s="32" t="s">
        <v>401</v>
      </c>
      <c r="E8" s="32" t="s">
        <v>402</v>
      </c>
    </row>
    <row r="9" spans="4:14" customFormat="1">
      <c r="D9" s="29" t="s">
        <v>94</v>
      </c>
      <c r="E9" s="37">
        <v>2</v>
      </c>
    </row>
    <row r="10" spans="4:14" customFormat="1">
      <c r="D10" s="29" t="s">
        <v>103</v>
      </c>
      <c r="E10" s="37">
        <v>6</v>
      </c>
    </row>
    <row r="11" spans="4:14" customFormat="1">
      <c r="D11" s="29" t="s">
        <v>104</v>
      </c>
      <c r="E11" s="37">
        <v>42</v>
      </c>
    </row>
    <row r="12" spans="4:14" customFormat="1">
      <c r="D12" s="29" t="s">
        <v>354</v>
      </c>
      <c r="E12" s="37">
        <v>1</v>
      </c>
    </row>
    <row r="13" spans="4:14" customFormat="1">
      <c r="D13" s="29" t="s">
        <v>127</v>
      </c>
      <c r="E13" s="37">
        <v>4</v>
      </c>
    </row>
    <row r="14" spans="4:14" customFormat="1">
      <c r="D14" s="29" t="s">
        <v>128</v>
      </c>
      <c r="E14" s="37">
        <v>2</v>
      </c>
    </row>
    <row r="15" spans="4:14" customFormat="1">
      <c r="D15" s="29" t="s">
        <v>123</v>
      </c>
      <c r="E15" s="37">
        <v>21</v>
      </c>
    </row>
    <row r="16" spans="4:14" customFormat="1">
      <c r="D16" s="29" t="s">
        <v>122</v>
      </c>
      <c r="E16" s="37">
        <v>1</v>
      </c>
    </row>
    <row r="17" spans="4:5" customFormat="1">
      <c r="D17" s="30" t="s">
        <v>403</v>
      </c>
      <c r="E17" s="36">
        <v>79</v>
      </c>
    </row>
    <row r="18" spans="4:5" customFormat="1"/>
    <row r="19" spans="4:5" customFormat="1"/>
    <row r="20" spans="4:5" customFormat="1"/>
    <row r="21" spans="4:5" customFormat="1"/>
    <row r="22" spans="4:5" customFormat="1"/>
    <row r="23" spans="4:5" customFormat="1"/>
    <row r="24" spans="4:5" customFormat="1" ht="7.5" customHeight="1"/>
    <row r="38" spans="4:5" hidden="1">
      <c r="D38" t="s">
        <v>404</v>
      </c>
      <c r="E38" t="s">
        <v>402</v>
      </c>
    </row>
    <row r="39" spans="4:5" hidden="1">
      <c r="D39" s="29" t="s">
        <v>169</v>
      </c>
      <c r="E39">
        <v>2</v>
      </c>
    </row>
    <row r="40" spans="4:5" hidden="1">
      <c r="D40" s="29" t="s">
        <v>180</v>
      </c>
      <c r="E40">
        <v>7</v>
      </c>
    </row>
    <row r="41" spans="4:5" hidden="1">
      <c r="D41" s="29" t="s">
        <v>173</v>
      </c>
      <c r="E41">
        <v>25</v>
      </c>
    </row>
    <row r="42" spans="4:5" hidden="1">
      <c r="D42" s="29" t="s">
        <v>174</v>
      </c>
      <c r="E42">
        <v>38</v>
      </c>
    </row>
    <row r="43" spans="4:5" hidden="1">
      <c r="D43" s="29" t="s">
        <v>195</v>
      </c>
      <c r="E43">
        <v>2</v>
      </c>
    </row>
    <row r="44" spans="4:5" hidden="1">
      <c r="D44" s="29" t="s">
        <v>199</v>
      </c>
      <c r="E44">
        <v>3</v>
      </c>
    </row>
    <row r="45" spans="4:5" hidden="1">
      <c r="D45" s="29" t="s">
        <v>344</v>
      </c>
      <c r="E45">
        <v>1</v>
      </c>
    </row>
    <row r="46" spans="4:5" hidden="1">
      <c r="D46" s="29" t="s">
        <v>403</v>
      </c>
      <c r="E46">
        <v>78</v>
      </c>
    </row>
    <row r="47" spans="4:5" hidden="1">
      <c r="D47"/>
      <c r="E47"/>
    </row>
    <row r="48" spans="4:5" hidden="1">
      <c r="D48"/>
      <c r="E48"/>
    </row>
  </sheetData>
  <mergeCells count="1">
    <mergeCell ref="D2:M2"/>
  </mergeCells>
  <pageMargins left="0.7" right="0.7" top="0.75" bottom="0.75" header="0.3" footer="0.3"/>
  <pageSetup paperSize="9" orientation="portrait" r:id="rId3"/>
  <drawing r:id="rId4"/>
  <extLst>
    <ext xmlns:x14="http://schemas.microsoft.com/office/spreadsheetml/2009/9/main" uri="{A8765BA9-456A-4dab-B4F3-ACF838C121DE}">
      <x14:slicerList>
        <x14:slicer r:id="rId5"/>
      </x14:slicerList>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51E04F-3733-4A3D-9E89-A89D2DCEAEA1}">
  <sheetPr>
    <pageSetUpPr fitToPage="1"/>
  </sheetPr>
  <dimension ref="A1:R58"/>
  <sheetViews>
    <sheetView showGridLines="0" zoomScale="90" zoomScaleNormal="90" workbookViewId="0">
      <selection activeCell="D9" sqref="D9:E12"/>
    </sheetView>
  </sheetViews>
  <sheetFormatPr baseColWidth="10" defaultColWidth="0" defaultRowHeight="15.75"/>
  <cols>
    <col min="1" max="1" width="1.375" style="31" customWidth="1"/>
    <col min="2" max="2" width="38.125" style="31" customWidth="1"/>
    <col min="3" max="3" width="1.25" style="31" customWidth="1"/>
    <col min="4" max="4" width="33.875" style="31" bestFit="1" customWidth="1"/>
    <col min="5" max="13" width="11" style="31" customWidth="1"/>
    <col min="14" max="14" width="1.25" style="31" customWidth="1"/>
    <col min="15" max="15" width="9.625" style="31" hidden="1" customWidth="1"/>
    <col min="16" max="16" width="11" style="31" hidden="1" customWidth="1"/>
    <col min="17" max="17" width="10" style="31" hidden="1" customWidth="1"/>
    <col min="18" max="18" width="11.875" style="31" hidden="1" customWidth="1"/>
    <col min="19" max="16384" width="11" style="31" hidden="1"/>
  </cols>
  <sheetData>
    <row r="1" spans="4:14" customFormat="1" ht="7.5" customHeight="1"/>
    <row r="2" spans="4:14" customFormat="1" ht="41.25" customHeight="1">
      <c r="D2" s="152" t="s">
        <v>405</v>
      </c>
      <c r="E2" s="152"/>
      <c r="F2" s="152"/>
      <c r="G2" s="152"/>
      <c r="H2" s="152"/>
      <c r="I2" s="152"/>
      <c r="J2" s="152"/>
      <c r="K2" s="152"/>
      <c r="L2" s="152"/>
      <c r="M2" s="152"/>
      <c r="N2" s="2"/>
    </row>
    <row r="3" spans="4:14" customFormat="1" ht="7.5" customHeight="1"/>
    <row r="4" spans="4:14" customFormat="1">
      <c r="G4">
        <f>GETPIVOTDATA("FECHA ESTIMADA 
INICIO DE PROCESO 
(MARZO)",$D$8)</f>
        <v>0</v>
      </c>
    </row>
    <row r="5" spans="4:14" customFormat="1"/>
    <row r="6" spans="4:14" customFormat="1" ht="16.5" customHeight="1"/>
    <row r="7" spans="4:14" customFormat="1" ht="7.5" customHeight="1"/>
    <row r="8" spans="4:14" customFormat="1">
      <c r="D8" s="32" t="s">
        <v>401</v>
      </c>
      <c r="E8" s="32" t="s">
        <v>406</v>
      </c>
    </row>
    <row r="9" spans="4:14" customFormat="1">
      <c r="D9" s="30" t="s">
        <v>403</v>
      </c>
      <c r="E9" s="36"/>
    </row>
    <row r="10" spans="4:14" customFormat="1"/>
    <row r="11" spans="4:14" customFormat="1"/>
    <row r="12" spans="4:14" customFormat="1"/>
    <row r="13" spans="4:14" customFormat="1"/>
    <row r="14" spans="4:14" customFormat="1"/>
    <row r="15" spans="4:14" customFormat="1"/>
    <row r="16" spans="4:14" customFormat="1"/>
    <row r="17" customFormat="1"/>
    <row r="18" customFormat="1"/>
    <row r="19" customFormat="1"/>
    <row r="20" customFormat="1"/>
    <row r="21" customFormat="1"/>
    <row r="22" customFormat="1"/>
    <row r="23" customFormat="1"/>
    <row r="24" customFormat="1" ht="7.5" customHeight="1"/>
    <row r="48" ht="9.75" customHeight="1"/>
    <row r="49" spans="4:5">
      <c r="D49" t="s">
        <v>404</v>
      </c>
      <c r="E49" t="s">
        <v>407</v>
      </c>
    </row>
    <row r="50" spans="4:5">
      <c r="D50" s="29" t="s">
        <v>173</v>
      </c>
      <c r="E50">
        <v>1</v>
      </c>
    </row>
    <row r="51" spans="4:5">
      <c r="D51" s="29" t="s">
        <v>408</v>
      </c>
      <c r="E51">
        <v>1</v>
      </c>
    </row>
    <row r="52" spans="4:5">
      <c r="D52" s="29" t="s">
        <v>403</v>
      </c>
      <c r="E52">
        <v>2</v>
      </c>
    </row>
    <row r="53" spans="4:5">
      <c r="D53"/>
      <c r="E53"/>
    </row>
    <row r="54" spans="4:5">
      <c r="D54"/>
      <c r="E54"/>
    </row>
    <row r="55" spans="4:5">
      <c r="D55"/>
      <c r="E55"/>
    </row>
    <row r="56" spans="4:5">
      <c r="D56"/>
      <c r="E56"/>
    </row>
    <row r="57" spans="4:5">
      <c r="D57"/>
      <c r="E57"/>
    </row>
    <row r="58" spans="4:5">
      <c r="D58"/>
      <c r="E58"/>
    </row>
  </sheetData>
  <mergeCells count="1">
    <mergeCell ref="D2:M2"/>
  </mergeCells>
  <pageMargins left="0.70866141732283472" right="0.70866141732283472" top="0.74803149606299213" bottom="0.74803149606299213" header="0.31496062992125984" footer="0.31496062992125984"/>
  <pageSetup scale="64" orientation="landscape" r:id="rId3"/>
  <drawing r:id="rId4"/>
  <extLst>
    <ext xmlns:x14="http://schemas.microsoft.com/office/spreadsheetml/2009/9/main" uri="{A8765BA9-456A-4dab-B4F3-ACF838C121DE}">
      <x14:slicerList>
        <x14:slicer r:id="rId5"/>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F4E10-17B1-4D99-9D48-C5791B91B10F}">
  <sheetPr>
    <pageSetUpPr fitToPage="1"/>
  </sheetPr>
  <dimension ref="A1:R63"/>
  <sheetViews>
    <sheetView showGridLines="0" zoomScale="90" zoomScaleNormal="90" workbookViewId="0">
      <selection activeCell="D18" sqref="D18"/>
    </sheetView>
  </sheetViews>
  <sheetFormatPr baseColWidth="10" defaultColWidth="0" defaultRowHeight="15.75"/>
  <cols>
    <col min="1" max="1" width="1.375" style="31" customWidth="1"/>
    <col min="2" max="2" width="38.125" style="31" customWidth="1"/>
    <col min="3" max="3" width="1.25" style="31" customWidth="1"/>
    <col min="4" max="4" width="33.875" style="31" bestFit="1" customWidth="1"/>
    <col min="5" max="13" width="11" style="31" customWidth="1"/>
    <col min="14" max="14" width="1.25" style="31" customWidth="1"/>
    <col min="15" max="15" width="9.625" style="31" hidden="1" customWidth="1"/>
    <col min="16" max="16" width="11" style="31" hidden="1" customWidth="1"/>
    <col min="17" max="17" width="10" style="31" hidden="1" customWidth="1"/>
    <col min="18" max="18" width="11.875" style="31" hidden="1" customWidth="1"/>
    <col min="19" max="16384" width="11" style="31" hidden="1"/>
  </cols>
  <sheetData>
    <row r="1" spans="4:14" customFormat="1" ht="7.5" customHeight="1"/>
    <row r="2" spans="4:14" customFormat="1" ht="41.25" customHeight="1">
      <c r="D2" s="152" t="s">
        <v>409</v>
      </c>
      <c r="E2" s="152"/>
      <c r="F2" s="152"/>
      <c r="G2" s="152"/>
      <c r="H2" s="152"/>
      <c r="I2" s="152"/>
      <c r="J2" s="152"/>
      <c r="K2" s="152"/>
      <c r="L2" s="152"/>
      <c r="M2" s="152"/>
      <c r="N2" s="2"/>
    </row>
    <row r="3" spans="4:14" customFormat="1" ht="7.5" customHeight="1"/>
    <row r="4" spans="4:14" customFormat="1">
      <c r="G4">
        <f>SUM(E9:E16)</f>
        <v>66</v>
      </c>
    </row>
    <row r="5" spans="4:14" customFormat="1"/>
    <row r="6" spans="4:14" customFormat="1" ht="16.5" customHeight="1"/>
    <row r="7" spans="4:14" customFormat="1" ht="7.5" customHeight="1"/>
    <row r="8" spans="4:14" customFormat="1">
      <c r="D8" s="32" t="s">
        <v>401</v>
      </c>
      <c r="E8" s="32" t="s">
        <v>406</v>
      </c>
    </row>
    <row r="9" spans="4:14" customFormat="1">
      <c r="D9" s="29" t="s">
        <v>103</v>
      </c>
      <c r="E9" s="37">
        <v>2</v>
      </c>
    </row>
    <row r="10" spans="4:14" customFormat="1">
      <c r="D10" s="29" t="s">
        <v>354</v>
      </c>
      <c r="E10" s="37">
        <v>1</v>
      </c>
    </row>
    <row r="11" spans="4:14" customFormat="1">
      <c r="D11" s="29" t="s">
        <v>127</v>
      </c>
      <c r="E11" s="37">
        <v>5</v>
      </c>
    </row>
    <row r="12" spans="4:14" customFormat="1">
      <c r="D12" s="29" t="s">
        <v>128</v>
      </c>
      <c r="E12" s="37">
        <v>2</v>
      </c>
    </row>
    <row r="13" spans="4:14" customFormat="1">
      <c r="D13" s="29" t="s">
        <v>123</v>
      </c>
      <c r="E13" s="37">
        <v>21</v>
      </c>
    </row>
    <row r="14" spans="4:14" customFormat="1">
      <c r="D14" s="29" t="s">
        <v>122</v>
      </c>
      <c r="E14" s="37">
        <v>2</v>
      </c>
    </row>
    <row r="15" spans="4:14" customFormat="1">
      <c r="D15" s="30" t="s">
        <v>403</v>
      </c>
      <c r="E15" s="36">
        <v>33</v>
      </c>
    </row>
    <row r="16" spans="4:14" customFormat="1"/>
    <row r="17" customFormat="1"/>
    <row r="18" customFormat="1"/>
    <row r="19" customFormat="1"/>
    <row r="20" customFormat="1"/>
    <row r="21" customFormat="1"/>
    <row r="22" customFormat="1"/>
    <row r="23" customFormat="1"/>
    <row r="24" customFormat="1" ht="7.5" customHeight="1"/>
    <row r="55" spans="4:5" ht="57">
      <c r="D55" t="s">
        <v>404</v>
      </c>
      <c r="E55" s="38" t="s">
        <v>410</v>
      </c>
    </row>
    <row r="56" spans="4:5">
      <c r="D56" s="29" t="s">
        <v>173</v>
      </c>
      <c r="E56">
        <v>33</v>
      </c>
    </row>
    <row r="57" spans="4:5">
      <c r="D57" s="29" t="s">
        <v>403</v>
      </c>
      <c r="E57">
        <v>33</v>
      </c>
    </row>
    <row r="58" spans="4:5">
      <c r="D58"/>
      <c r="E58"/>
    </row>
    <row r="59" spans="4:5">
      <c r="D59"/>
      <c r="E59"/>
    </row>
    <row r="60" spans="4:5">
      <c r="D60"/>
      <c r="E60"/>
    </row>
    <row r="61" spans="4:5">
      <c r="D61"/>
      <c r="E61"/>
    </row>
    <row r="62" spans="4:5">
      <c r="D62"/>
      <c r="E62"/>
    </row>
    <row r="63" spans="4:5">
      <c r="D63"/>
      <c r="E63"/>
    </row>
  </sheetData>
  <mergeCells count="1">
    <mergeCell ref="D2:M2"/>
  </mergeCells>
  <pageMargins left="0.70866141732283472" right="0.70866141732283472" top="0.74803149606299213" bottom="0.74803149606299213" header="0.31496062992125984" footer="0.31496062992125984"/>
  <pageSetup scale="64" orientation="landscape" r:id="rId3"/>
  <drawing r:id="rId4"/>
  <extLst>
    <ext xmlns:x14="http://schemas.microsoft.com/office/spreadsheetml/2009/9/main" uri="{A8765BA9-456A-4dab-B4F3-ACF838C121DE}">
      <x14:slicerList>
        <x14:slicer r:id="rId5"/>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EA947-9976-45DB-9B96-2F2A556680AA}">
  <dimension ref="A1:Z1"/>
  <sheetViews>
    <sheetView workbookViewId="0">
      <selection sqref="A1:Z2"/>
    </sheetView>
  </sheetViews>
  <sheetFormatPr baseColWidth="10" defaultColWidth="11" defaultRowHeight="15.75"/>
  <cols>
    <col min="2" max="2" width="64.25" customWidth="1"/>
    <col min="3" max="3" width="44.125" customWidth="1"/>
    <col min="5" max="5" width="20.125" customWidth="1"/>
    <col min="6" max="6" width="14.875" customWidth="1"/>
    <col min="7" max="7" width="15.5" customWidth="1"/>
    <col min="8" max="8" width="22.375" customWidth="1"/>
    <col min="9" max="9" width="15.875" customWidth="1"/>
    <col min="11" max="11" width="22.25" customWidth="1"/>
    <col min="25" max="25" width="45.625" customWidth="1"/>
    <col min="26" max="26" width="37.625" customWidth="1"/>
  </cols>
  <sheetData>
    <row r="1" spans="1:26">
      <c r="A1" t="s">
        <v>146</v>
      </c>
      <c r="B1" t="s">
        <v>147</v>
      </c>
      <c r="C1" t="s">
        <v>148</v>
      </c>
      <c r="D1" t="s">
        <v>149</v>
      </c>
      <c r="E1" t="s">
        <v>387</v>
      </c>
      <c r="F1" t="s">
        <v>40</v>
      </c>
      <c r="G1" t="s">
        <v>6</v>
      </c>
      <c r="H1" t="s">
        <v>8</v>
      </c>
      <c r="I1" t="s">
        <v>10</v>
      </c>
      <c r="J1" t="s">
        <v>91</v>
      </c>
      <c r="K1" t="s">
        <v>12</v>
      </c>
      <c r="L1" t="s">
        <v>16</v>
      </c>
      <c r="M1" t="s">
        <v>150</v>
      </c>
      <c r="N1" t="s">
        <v>151</v>
      </c>
      <c r="O1" t="s">
        <v>152</v>
      </c>
      <c r="P1" t="s">
        <v>153</v>
      </c>
      <c r="Q1" t="s">
        <v>154</v>
      </c>
      <c r="R1" t="s">
        <v>155</v>
      </c>
      <c r="S1" t="s">
        <v>156</v>
      </c>
      <c r="T1" t="s">
        <v>157</v>
      </c>
      <c r="U1" t="s">
        <v>158</v>
      </c>
      <c r="V1" t="s">
        <v>159</v>
      </c>
      <c r="W1" t="s">
        <v>160</v>
      </c>
      <c r="X1" t="s">
        <v>161</v>
      </c>
      <c r="Y1" t="s">
        <v>162</v>
      </c>
      <c r="Z1" t="s">
        <v>163</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DBC4D5-D1FC-4728-8BED-6B092C1180E4}">
  <sheetPr>
    <pageSetUpPr fitToPage="1"/>
  </sheetPr>
  <dimension ref="A1:R50"/>
  <sheetViews>
    <sheetView showGridLines="0" zoomScale="90" zoomScaleNormal="90" workbookViewId="0">
      <selection activeCell="H34" sqref="H34"/>
    </sheetView>
  </sheetViews>
  <sheetFormatPr baseColWidth="10" defaultColWidth="0" defaultRowHeight="15.75"/>
  <cols>
    <col min="1" max="1" width="1.375" style="31" customWidth="1"/>
    <col min="2" max="2" width="38.125" style="31" customWidth="1"/>
    <col min="3" max="3" width="1.25" style="31" customWidth="1"/>
    <col min="4" max="4" width="33.875" style="31" bestFit="1" customWidth="1"/>
    <col min="5" max="5" width="12.375" style="31" customWidth="1"/>
    <col min="6" max="13" width="11" style="31" customWidth="1"/>
    <col min="14" max="14" width="1.25" style="31" customWidth="1"/>
    <col min="15" max="15" width="9.625" style="31" hidden="1" customWidth="1"/>
    <col min="16" max="16" width="11" style="31" hidden="1" customWidth="1"/>
    <col min="17" max="17" width="10" style="31" hidden="1" customWidth="1"/>
    <col min="18" max="18" width="11.875" style="31" hidden="1" customWidth="1"/>
    <col min="19" max="16384" width="11" style="31" hidden="1"/>
  </cols>
  <sheetData>
    <row r="1" spans="4:14" customFormat="1" ht="7.5" customHeight="1"/>
    <row r="2" spans="4:14" customFormat="1" ht="41.25" customHeight="1">
      <c r="D2" s="152" t="s">
        <v>411</v>
      </c>
      <c r="E2" s="152"/>
      <c r="F2" s="152"/>
      <c r="G2" s="152"/>
      <c r="H2" s="152"/>
      <c r="I2" s="152"/>
      <c r="J2" s="152"/>
      <c r="K2" s="152"/>
      <c r="L2" s="152"/>
      <c r="M2" s="152"/>
      <c r="N2" s="2"/>
    </row>
    <row r="3" spans="4:14" customFormat="1" ht="7.5" customHeight="1"/>
    <row r="4" spans="4:14" customFormat="1">
      <c r="G4">
        <f>SUM(E9:E16)</f>
        <v>89</v>
      </c>
    </row>
    <row r="5" spans="4:14" customFormat="1"/>
    <row r="6" spans="4:14" customFormat="1" ht="16.5" customHeight="1"/>
    <row r="7" spans="4:14" customFormat="1" ht="7.5" customHeight="1"/>
    <row r="8" spans="4:14" customFormat="1">
      <c r="D8" s="32" t="s">
        <v>401</v>
      </c>
      <c r="E8" s="32" t="s">
        <v>406</v>
      </c>
    </row>
    <row r="9" spans="4:14" customFormat="1">
      <c r="D9" s="29" t="s">
        <v>94</v>
      </c>
    </row>
    <row r="10" spans="4:14" customFormat="1">
      <c r="D10" s="29" t="s">
        <v>103</v>
      </c>
      <c r="E10">
        <v>2</v>
      </c>
    </row>
    <row r="11" spans="4:14" customFormat="1">
      <c r="D11" s="29" t="s">
        <v>104</v>
      </c>
      <c r="E11">
        <v>54</v>
      </c>
    </row>
    <row r="12" spans="4:14" customFormat="1">
      <c r="D12" s="29" t="s">
        <v>115</v>
      </c>
      <c r="E12">
        <v>1</v>
      </c>
    </row>
    <row r="13" spans="4:14" customFormat="1">
      <c r="D13" s="29" t="s">
        <v>354</v>
      </c>
      <c r="E13">
        <v>1</v>
      </c>
    </row>
    <row r="14" spans="4:14" customFormat="1">
      <c r="D14" s="29" t="s">
        <v>127</v>
      </c>
      <c r="E14">
        <v>5</v>
      </c>
    </row>
    <row r="15" spans="4:14" customFormat="1">
      <c r="D15" s="29" t="s">
        <v>128</v>
      </c>
      <c r="E15">
        <v>3</v>
      </c>
    </row>
    <row r="16" spans="4:14" customFormat="1">
      <c r="D16" s="29" t="s">
        <v>123</v>
      </c>
      <c r="E16">
        <v>23</v>
      </c>
    </row>
    <row r="17" spans="4:5" customFormat="1">
      <c r="D17" s="29" t="s">
        <v>412</v>
      </c>
    </row>
    <row r="18" spans="4:5" customFormat="1">
      <c r="D18" s="29" t="s">
        <v>122</v>
      </c>
      <c r="E18">
        <v>2</v>
      </c>
    </row>
    <row r="19" spans="4:5" customFormat="1">
      <c r="D19" s="30" t="s">
        <v>403</v>
      </c>
      <c r="E19" s="36">
        <v>91</v>
      </c>
    </row>
    <row r="20" spans="4:5" customFormat="1"/>
    <row r="21" spans="4:5" customFormat="1"/>
    <row r="22" spans="4:5" customFormat="1"/>
    <row r="23" spans="4:5" customFormat="1"/>
    <row r="24" spans="4:5" customFormat="1" ht="7.5" customHeight="1"/>
    <row r="43" spans="4:5" ht="94.5">
      <c r="D43" t="s">
        <v>404</v>
      </c>
      <c r="E43" s="13" t="s">
        <v>413</v>
      </c>
    </row>
    <row r="44" spans="4:5">
      <c r="D44" s="29" t="s">
        <v>174</v>
      </c>
      <c r="E44">
        <v>82</v>
      </c>
    </row>
    <row r="45" spans="4:5">
      <c r="D45" s="29" t="s">
        <v>195</v>
      </c>
      <c r="E45">
        <v>2</v>
      </c>
    </row>
    <row r="46" spans="4:5">
      <c r="D46" s="29" t="s">
        <v>199</v>
      </c>
      <c r="E46">
        <v>3</v>
      </c>
    </row>
    <row r="47" spans="4:5">
      <c r="D47" s="29" t="s">
        <v>206</v>
      </c>
      <c r="E47">
        <v>2</v>
      </c>
    </row>
    <row r="48" spans="4:5">
      <c r="D48" s="29" t="s">
        <v>344</v>
      </c>
      <c r="E48">
        <v>1</v>
      </c>
    </row>
    <row r="49" spans="4:5">
      <c r="D49" s="29" t="s">
        <v>408</v>
      </c>
      <c r="E49">
        <v>1</v>
      </c>
    </row>
    <row r="50" spans="4:5">
      <c r="D50" s="29" t="s">
        <v>403</v>
      </c>
      <c r="E50">
        <v>91</v>
      </c>
    </row>
  </sheetData>
  <mergeCells count="1">
    <mergeCell ref="D2:M2"/>
  </mergeCells>
  <pageMargins left="0.70866141732283472" right="0.70866141732283472" top="0.74803149606299213" bottom="0.74803149606299213" header="0.31496062992125984" footer="0.31496062992125984"/>
  <pageSetup scale="64" orientation="landscape" r:id="rId3"/>
  <drawing r:id="rId4"/>
  <extLst>
    <ext xmlns:x14="http://schemas.microsoft.com/office/spreadsheetml/2009/9/main" uri="{A8765BA9-456A-4dab-B4F3-ACF838C121DE}">
      <x14:slicerList>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8D7B84C5B9E8446A9168A8E6DF18A0D" ma:contentTypeVersion="2" ma:contentTypeDescription="Crear nuevo documento." ma:contentTypeScope="" ma:versionID="10f1a0592056ed7f66906187514846d6">
  <xsd:schema xmlns:xsd="http://www.w3.org/2001/XMLSchema" xmlns:xs="http://www.w3.org/2001/XMLSchema" xmlns:p="http://schemas.microsoft.com/office/2006/metadata/properties" xmlns:ns2="91a889e1-d01e-4706-a618-daa72c79503f" xmlns:ns3="3bfbf733-a6c3-488d-a481-abc1b690c7db" targetNamespace="http://schemas.microsoft.com/office/2006/metadata/properties" ma:root="true" ma:fieldsID="b435c48f38510abc07b2ffccce93bd7b" ns2:_="" ns3:_="">
    <xsd:import namespace="91a889e1-d01e-4706-a618-daa72c79503f"/>
    <xsd:import namespace="3bfbf733-a6c3-488d-a481-abc1b690c7db"/>
    <xsd:element name="properties">
      <xsd:complexType>
        <xsd:sequence>
          <xsd:element name="documentManagement">
            <xsd:complexType>
              <xsd:all>
                <xsd:element ref="ns2:A_x00f1_o"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a889e1-d01e-4706-a618-daa72c79503f" elementFormDefault="qualified">
    <xsd:import namespace="http://schemas.microsoft.com/office/2006/documentManagement/types"/>
    <xsd:import namespace="http://schemas.microsoft.com/office/infopath/2007/PartnerControls"/>
    <xsd:element name="A_x00f1_o" ma:index="8" nillable="true" ma:displayName="Año" ma:format="Dropdown" ma:internalName="A_x00f1_o">
      <xsd:simpleType>
        <xsd:restriction base="dms:Choice">
          <xsd:enumeration value="2023"/>
          <xsd:enumeration value="2024"/>
          <xsd:enumeration value="2025"/>
          <xsd:enumeration value="2026"/>
        </xsd:restriction>
      </xsd:simpleType>
    </xsd:element>
  </xsd:schema>
  <xsd:schema xmlns:xsd="http://www.w3.org/2001/XMLSchema" xmlns:xs="http://www.w3.org/2001/XMLSchema" xmlns:dms="http://schemas.microsoft.com/office/2006/documentManagement/types" xmlns:pc="http://schemas.microsoft.com/office/infopath/2007/PartnerControls" targetNamespace="3bfbf733-a6c3-488d-a481-abc1b690c7db" elementFormDefault="qualified">
    <xsd:import namespace="http://schemas.microsoft.com/office/2006/documentManagement/types"/>
    <xsd:import namespace="http://schemas.microsoft.com/office/infopath/2007/PartnerControls"/>
    <xsd:element name="SharedWithUsers" ma:index="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A_x00f1_o xmlns="91a889e1-d01e-4706-a618-daa72c79503f">2023</A_x00f1_o>
  </documentManagement>
</p:properties>
</file>

<file path=customXml/itemProps1.xml><?xml version="1.0" encoding="utf-8"?>
<ds:datastoreItem xmlns:ds="http://schemas.openxmlformats.org/officeDocument/2006/customXml" ds:itemID="{4111A415-C784-40C2-815C-45A4E1ECE8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a889e1-d01e-4706-a618-daa72c79503f"/>
    <ds:schemaRef ds:uri="3bfbf733-a6c3-488d-a481-abc1b690c7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559E47-7A45-442D-B933-199E85164A58}">
  <ds:schemaRefs>
    <ds:schemaRef ds:uri="http://schemas.microsoft.com/sharepoint/v3/contenttype/forms"/>
  </ds:schemaRefs>
</ds:datastoreItem>
</file>

<file path=customXml/itemProps3.xml><?xml version="1.0" encoding="utf-8"?>
<ds:datastoreItem xmlns:ds="http://schemas.openxmlformats.org/officeDocument/2006/customXml" ds:itemID="{4C495134-900A-4157-AC44-B84570472EE8}">
  <ds:schemaRefs>
    <ds:schemaRef ds:uri="http://schemas.microsoft.com/office/2006/metadata/properties"/>
    <ds:schemaRef ds:uri="http://schemas.microsoft.com/office/infopath/2007/PartnerControls"/>
    <ds:schemaRef ds:uri="91a889e1-d01e-4706-a618-daa72c79503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8</vt:i4>
      </vt:variant>
    </vt:vector>
  </HeadingPairs>
  <TitlesOfParts>
    <vt:vector size="22" baseType="lpstr">
      <vt:lpstr>GUIA </vt:lpstr>
      <vt:lpstr>LISTAS </vt:lpstr>
      <vt:lpstr>PA</vt:lpstr>
      <vt:lpstr>PA-VIATICOS</vt:lpstr>
      <vt:lpstr>FEBRERO</vt:lpstr>
      <vt:lpstr>MARZO</vt:lpstr>
      <vt:lpstr>ABRIL</vt:lpstr>
      <vt:lpstr>Hoja1</vt:lpstr>
      <vt:lpstr>MAYO</vt:lpstr>
      <vt:lpstr>% AVANCE</vt:lpstr>
      <vt:lpstr>R_MARZO</vt:lpstr>
      <vt:lpstr>R-ABRIL</vt:lpstr>
      <vt:lpstr>R-MAYO</vt:lpstr>
      <vt:lpstr>TABLERO</vt:lpstr>
      <vt:lpstr>FECHA_ESTIMADA_DE_INICIO_DE_PROCESOS_DE_SELECCIÓN__MES</vt:lpstr>
      <vt:lpstr>FECHA_ESTIMADO_DE_INICIO_DE_PROCESOS_DE_SELECCIÓN__MES</vt:lpstr>
      <vt:lpstr>FECHA_ESTIMDA_DE_INICIO_DE_PROCESOS_DE_SELECCIÓN__MES</vt:lpstr>
      <vt:lpstr>PROCEDIMIENTO_CONTRACTUAL</vt:lpstr>
      <vt:lpstr>PROYECTO_SIFI</vt:lpstr>
      <vt:lpstr>RUBRO_PRESUPUESTAL</vt:lpstr>
      <vt:lpstr>TIPO_CONTRATO</vt:lpstr>
      <vt:lpstr>TIPO_DE_GASTO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aboton@ins.gov.co</dc:creator>
  <cp:keywords/>
  <dc:description/>
  <cp:lastModifiedBy>Andrea Carolina Boton Saenz</cp:lastModifiedBy>
  <cp:revision/>
  <dcterms:created xsi:type="dcterms:W3CDTF">2022-09-12T19:02:56Z</dcterms:created>
  <dcterms:modified xsi:type="dcterms:W3CDTF">2025-09-30T18:03:46Z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5106ea2d-a2c1-4d97-8f1d-4b9fffa5e2a6</vt:lpwstr>
  </property>
  <property fmtid="{D5CDD505-2E9C-101B-9397-08002B2CF9AE}" pid="3" name="ContentTypeId">
    <vt:lpwstr>0x01010098D7B84C5B9E8446A9168A8E6DF18A0D</vt:lpwstr>
  </property>
</Properties>
</file>